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\\service\share\TEC\ТАРИФЫ\Донэнерготранзит\Техприс\2022\Ответ\490\"/>
    </mc:Choice>
  </mc:AlternateContent>
  <xr:revisionPtr revIDLastSave="0" documentId="13_ncr:1_{8051F4D3-7A42-435E-8051-3085A10ED3F0}" xr6:coauthVersionLast="47" xr6:coauthVersionMax="47" xr10:uidLastSave="{00000000-0000-0000-0000-000000000000}"/>
  <bookViews>
    <workbookView xWindow="28680" yWindow="-120" windowWidth="29040" windowHeight="15840" tabRatio="747" xr2:uid="{00000000-000D-0000-FFFF-FFFF00000000}"/>
  </bookViews>
  <sheets>
    <sheet name="Приложение 1" sheetId="1" r:id="rId1"/>
    <sheet name="Расчет ставок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msoanchor_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Приложение" hidden="1">'[1]на 1 тут'!#REF!</definedName>
    <definedName name="_xlnm._FilterDatabase" localSheetId="0" hidden="1">'Приложение 1'!$B$10:$K$20</definedName>
    <definedName name="AN">[3]!AN</definedName>
    <definedName name="anscount" hidden="1">1</definedName>
    <definedName name="asasfddddddddddddddddd">[3]!asasfddddddddddddddddd</definedName>
    <definedName name="b">[3]!b</definedName>
    <definedName name="B490_02">'[4]УФ-61'!#REF!</definedName>
    <definedName name="BazPotrEEList">[5]Лист!$A$90</definedName>
    <definedName name="bb">[3]!bb</definedName>
    <definedName name="bbbbbbnhnmh">[3]!bbbbbbnhnmh</definedName>
    <definedName name="bfd" hidden="1">{#N/A,#N/A,TRUE,"Лист1";#N/A,#N/A,TRUE,"Лист2";#N/A,#N/A,TRUE,"Лист3"}</definedName>
    <definedName name="bfgd">[3]!bfgd</definedName>
    <definedName name="bgfcdfs">[3]!bgfcdfs</definedName>
    <definedName name="bghjjjjjjjjjjjjjjjjjj" hidden="1">{#N/A,#N/A,TRUE,"Лист1";#N/A,#N/A,TRUE,"Лист2";#N/A,#N/A,TRUE,"Лист3"}</definedName>
    <definedName name="bghty">[3]!bghty</definedName>
    <definedName name="bghvgvvvvvvvvvvvvvvvvv" hidden="1">{#N/A,#N/A,TRUE,"Лист1";#N/A,#N/A,TRUE,"Лист2";#N/A,#N/A,TRUE,"Лист3"}</definedName>
    <definedName name="bhgggf">[3]!bhgggf</definedName>
    <definedName name="bhgggggggggggggggg">[3]!bhgggggggggggggggg</definedName>
    <definedName name="bhjghff">[3]!bhjghff</definedName>
    <definedName name="bmjjhbvfgf">[3]!bmjjhbvfgf</definedName>
    <definedName name="bnbbnvbcvbcvx">[3]!bnbbnvbcvbcvx</definedName>
    <definedName name="bnghfh">[3]!bnghfh</definedName>
    <definedName name="BoilList">[5]Лист!$A$270</definedName>
    <definedName name="BoilQnt">[5]Лист!$B$271</definedName>
    <definedName name="BudPotrEE">[5]Параметры!$B$9</definedName>
    <definedName name="BudPotrEEList">[5]Лист!$A$120</definedName>
    <definedName name="BudPotrTE">[5]Лист!$B$311</definedName>
    <definedName name="BudPotrTEList">[5]Лист!$A$310</definedName>
    <definedName name="BuzPotrEE">[5]Параметры!$B$8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[3]!bvffffffffffffffff</definedName>
    <definedName name="bvffffffffffffffffff" hidden="1">{#N/A,#N/A,TRUE,"Лист1";#N/A,#N/A,TRUE,"Лист2";#N/A,#N/A,TRUE,"Лист3"}</definedName>
    <definedName name="bvfgdfsf">[3]!bvfgdfsf</definedName>
    <definedName name="bvggggggggggggggg" hidden="1">{#N/A,#N/A,TRUE,"Лист1";#N/A,#N/A,TRUE,"Лист2";#N/A,#N/A,TRUE,"Лист3"}</definedName>
    <definedName name="bvgggggggggggggggg">[3]!bvgggggggggggggggg</definedName>
    <definedName name="bvhggggggggggggggggggg">[3]!bvhggggggggggggggggggg</definedName>
    <definedName name="bvjhjjjjjjjjjjjjjjjjjjjjj">[3]!bvjhjjjjjjjjjjjjjjjjjjjjj</definedName>
    <definedName name="bvnvb">[3]!bvnvb</definedName>
    <definedName name="bvvb">[3]!bvvb</definedName>
    <definedName name="bvvmnbm">[3]!bvvmnbm</definedName>
    <definedName name="bvvvcxcv">[3]!bvvvcxcv</definedName>
    <definedName name="ccffffffffffffffffffff">[3]!ccffffffffffffffffffff</definedName>
    <definedName name="cdsdddddddddddddddd">[3]!cdsdddddddddddddddd</definedName>
    <definedName name="cdsesssssssssssssssss">[3]!cdsesssssssssssssssss</definedName>
    <definedName name="cfddddddddddddd">[3]!cfddddddddddddd</definedName>
    <definedName name="cfdddddddddddddddddd">[3]!cfdddddddddddddddddd</definedName>
    <definedName name="cfgdffffffffffffff">[3]!cfgdffffffffffffff</definedName>
    <definedName name="cfghhhhhhhhhhhhhhhhh">[3]!cfghhhhhhhhhhhhhhhhh</definedName>
    <definedName name="CoalQnt">[5]Лист!$B$12</definedName>
    <definedName name="CompOt">[3]!CompOt</definedName>
    <definedName name="CompOt2">[3]!CompOt2</definedName>
    <definedName name="CompRas">[3]!CompRas</definedName>
    <definedName name="csddddddddddddddd">[3]!csddddddddddddddd</definedName>
    <definedName name="cv">[3]!cv</definedName>
    <definedName name="cvb">[3]!cvb</definedName>
    <definedName name="cvbcvnb">[3]!cvbcvnb</definedName>
    <definedName name="cvbnnb">[3]!cvbnnb</definedName>
    <definedName name="cvbvvnbvnm">[3]!cvbvvnbvnm</definedName>
    <definedName name="cvdddddddddddddddd">[3]!cvdddddddddddddddd</definedName>
    <definedName name="cvxdsda">[3]!cvxdsda</definedName>
    <definedName name="cxcvvbnvnb">[3]!cxcvvbnvnb</definedName>
    <definedName name="cxdddddddddddddddddd">[3]!cxdddddddddddddddddd</definedName>
    <definedName name="cxdfsdssssssssssssss">[3]!cxdfsdssssssssssssss</definedName>
    <definedName name="cxdweeeeeeeeeeeeeeeeeee">[3]!cxdweeeeeeeeeeeeeeeeeee</definedName>
    <definedName name="cxvvvvvvvvvvvvvvvvvvv" hidden="1">{#N/A,#N/A,TRUE,"Лист1";#N/A,#N/A,TRUE,"Лист2";#N/A,#N/A,TRUE,"Лист3"}</definedName>
    <definedName name="cxxdddddddddddddddd">[3]!cxxdddddddddddddddd</definedName>
    <definedName name="dfdfddddddddfddddddddddfd">[3]!dfdfddddddddfddddddddddfd</definedName>
    <definedName name="dfdfgggggggggggggggggg">[3]!dfdfgggggggggggggggggg</definedName>
    <definedName name="dfdfsssssssssssssssssss">[3]!dfdfsssssssssssssssssss</definedName>
    <definedName name="dfdghj">[3]!dfdghj</definedName>
    <definedName name="dffdghfh">[3]!dffdghfh</definedName>
    <definedName name="dfgdfgdghf">[3]!dfgdfgdghf</definedName>
    <definedName name="dfgfdgfjh">[3]!dfgfdgfjh</definedName>
    <definedName name="dfhghhjjkl">[3]!dfhghhjjkl</definedName>
    <definedName name="dfrgtt">[3]!dfrgtt</definedName>
    <definedName name="dfxffffffffffffffffff">[3]!dfxffffffffffffffffff</definedName>
    <definedName name="dsdddddddddddddddddddd">[3]!dsdddddddddddddddddddd</definedName>
    <definedName name="dsffffffffffffffffffffffffff">[3]!dsffffffffffffffffffffffffff</definedName>
    <definedName name="dsfgdghjhg" hidden="1">{#N/A,#N/A,TRUE,"Лист1";#N/A,#N/A,TRUE,"Лист2";#N/A,#N/A,TRUE,"Лист3"}</definedName>
    <definedName name="dxsddddddddddddddd">[3]!dxsddddddddddddddd</definedName>
    <definedName name="ee">[3]!ee</definedName>
    <definedName name="errtrtruy">[3]!errtrtruy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[3]!ert</definedName>
    <definedName name="ertetyruy">[3]!ertetyruy</definedName>
    <definedName name="esdsfdfgh" hidden="1">{#N/A,#N/A,TRUE,"Лист1";#N/A,#N/A,TRUE,"Лист2";#N/A,#N/A,TRUE,"Лист3"}</definedName>
    <definedName name="eswdfgf">[3]!eswdfgf</definedName>
    <definedName name="etrtyt">[3]!etrtyt</definedName>
    <definedName name="etrytru" hidden="1">{#N/A,#N/A,TRUE,"Лист1";#N/A,#N/A,TRUE,"Лист2";#N/A,#N/A,TRUE,"Лист3"}</definedName>
    <definedName name="ew">[3]!ew</definedName>
    <definedName name="ewesds">[3]!ewesds</definedName>
    <definedName name="ewrtertuyt" hidden="1">{#N/A,#N/A,TRUE,"Лист1";#N/A,#N/A,TRUE,"Лист2";#N/A,#N/A,TRUE,"Лист3"}</definedName>
    <definedName name="ewsddddddddddddddddd">[3]!ewsddddddddddddddddd</definedName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7_1">#REF!</definedName>
    <definedName name="Excel_BuiltIn__FilterDatabase_7_1_1">#REF!</definedName>
    <definedName name="Excel_BuiltIn_Print_Area_1_1">#REF!</definedName>
    <definedName name="Excel_BuiltIn_Print_Area_2_1">#REF!</definedName>
    <definedName name="Excel_BuiltIn_Print_Area_30">#REF!</definedName>
    <definedName name="Excel_BuiltIn_Print_Area_4_1_1">#REF!</definedName>
    <definedName name="Excel_BuiltIn_Print_Area_9_1">#REF!</definedName>
    <definedName name="Excel_BuiltIn_Print_Titles_2">#REF!,#REF!</definedName>
    <definedName name="Excel_BuiltIn_Print_Titles_26_1">#REF!</definedName>
    <definedName name="Excel_BuiltIn_Print_Titles_27">#REF!</definedName>
    <definedName name="Excel_BuiltIn_Print_Titles_3">#REF!</definedName>
    <definedName name="Excel_BuiltIn_Print_Titles_30">#REF!</definedName>
    <definedName name="Excel_BuiltIn_Print_Titles_32">#REF!</definedName>
    <definedName name="F">#REF!</definedName>
    <definedName name="fbgffnjfgg">[3]!fbgffnjfgg</definedName>
    <definedName name="fddddddddddddddd">[3]!fddddddddddddddd</definedName>
    <definedName name="fdfccgh" hidden="1">{#N/A,#N/A,TRUE,"Лист1";#N/A,#N/A,TRUE,"Лист2";#N/A,#N/A,TRUE,"Лист3"}</definedName>
    <definedName name="fdfg">[3]!fdfg</definedName>
    <definedName name="fdfgdjgfh">[3]!fdfgdjgfh</definedName>
    <definedName name="fdfggghgjh" hidden="1">{#N/A,#N/A,TRUE,"Лист1";#N/A,#N/A,TRUE,"Лист2";#N/A,#N/A,TRUE,"Лист3"}</definedName>
    <definedName name="fdfsdsssssssssssssssssssss">[3]!fdfsdsssssssssssssssssssss</definedName>
    <definedName name="fdfvcvvv">[3]!fdfvcvvv</definedName>
    <definedName name="fdghfghfj">[3]!fdghfghfj</definedName>
    <definedName name="fdgrfgdgggggggggggggg">[3]!fdgrfgdgggggggggggggg</definedName>
    <definedName name="fdrttttggggggggggg">[3]!fdrttttggggggggggg</definedName>
    <definedName name="fg">[3]!fg</definedName>
    <definedName name="fgfgf">[3]!fgfgf</definedName>
    <definedName name="fgfgffffff">[3]!fgfgffffff</definedName>
    <definedName name="fgfhghhhhhhhhhhh">[3]!fgfhghhhhhhhhhhh</definedName>
    <definedName name="fgghfhghj" hidden="1">{#N/A,#N/A,TRUE,"Лист1";#N/A,#N/A,TRUE,"Лист2";#N/A,#N/A,TRUE,"Лист3"}</definedName>
    <definedName name="fggjhgjk">[3]!fggjhgjk</definedName>
    <definedName name="fghgfh">[3]!fghgfh</definedName>
    <definedName name="fghghjk" hidden="1">{#N/A,#N/A,TRUE,"Лист1";#N/A,#N/A,TRUE,"Лист2";#N/A,#N/A,TRUE,"Лист3"}</definedName>
    <definedName name="fghk">[3]!fghk</definedName>
    <definedName name="fgjhfhgj">[3]!fgjhfhgj</definedName>
    <definedName name="fhghgjh" hidden="1">{#N/A,#N/A,TRUE,"Лист1";#N/A,#N/A,TRUE,"Лист2";#N/A,#N/A,TRUE,"Лист3"}</definedName>
    <definedName name="fhgjh">[3]!fhgjh</definedName>
    <definedName name="FixTarifList">[5]Лист!$A$410</definedName>
    <definedName name="fsderswerwer">[3]!fsderswerwer</definedName>
    <definedName name="ftfhtfhgft">[3]!ftfhtfhgft</definedName>
    <definedName name="FuelQnt">[5]Лист!$B$17</definedName>
    <definedName name="g">[3]!g</definedName>
    <definedName name="gdgfgghj">[3]!gdgfgghj</definedName>
    <definedName name="GESList">[5]Лист!$A$30</definedName>
    <definedName name="GESQnt">[5]Параметры!$B$6</definedName>
    <definedName name="gffffffffffffff" hidden="1">{#N/A,#N/A,TRUE,"Лист1";#N/A,#N/A,TRUE,"Лист2";#N/A,#N/A,TRUE,"Лист3"}</definedName>
    <definedName name="gfgfddddddddddd">[3]!gfgfddddddddddd</definedName>
    <definedName name="gfgffdssssssssssssss" hidden="1">{#N/A,#N/A,TRUE,"Лист1";#N/A,#N/A,TRUE,"Лист2";#N/A,#N/A,TRUE,"Лист3"}</definedName>
    <definedName name="gfgfffgh">[3]!gfgfffgh</definedName>
    <definedName name="gfgfgfcccccccccccccccccccccc">[3]!gfgfgfcccccccccccccccccccccc</definedName>
    <definedName name="gfgfgffffffffffffff">[3]!gfgfgffffffffffffff</definedName>
    <definedName name="gfgfgfffffffffffffff">[3]!gfgfgfffffffffffffff</definedName>
    <definedName name="gfgfgfh">[3]!gfgfgfh</definedName>
    <definedName name="gfgfhgfhhhhhhhhhhhhhhhhh" hidden="1">{#N/A,#N/A,TRUE,"Лист1";#N/A,#N/A,TRUE,"Лист2";#N/A,#N/A,TRUE,"Лист3"}</definedName>
    <definedName name="gfhggggggggggggggg">[3]!gfhggggggggggggggg</definedName>
    <definedName name="gfhghgjk">[3]!gfhghgjk</definedName>
    <definedName name="gfhgjh">[3]!gfhgjh</definedName>
    <definedName name="ggfffffffffffff">[3]!ggfffffffffffff</definedName>
    <definedName name="ggg">[3]!ggg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[3]!gggggggggggggggggg</definedName>
    <definedName name="gghggggggggggg">[3]!gghggggggggggg</definedName>
    <definedName name="gh">[3]!gh</definedName>
    <definedName name="ghfffffffffffffff">[3]!ghfffffffffffffff</definedName>
    <definedName name="ghfhfh">[3]!ghfhfh</definedName>
    <definedName name="ghghf">[3]!ghghf</definedName>
    <definedName name="ghghgy" hidden="1">{#N/A,#N/A,TRUE,"Лист1";#N/A,#N/A,TRUE,"Лист2";#N/A,#N/A,TRUE,"Лист3"}</definedName>
    <definedName name="ghgjgk">[3]!ghgjgk</definedName>
    <definedName name="ghgjjjjjjjjjjjjjjjjjjjjjjjj">[3]!ghgjjjjjjjjjjjjjjjjjjjjjjjj</definedName>
    <definedName name="ghhhjgh">[3]!ghhhjgh</definedName>
    <definedName name="ghhjgygft">[3]!ghhjgygft</definedName>
    <definedName name="ghhktyi">[3]!ghhktyi</definedName>
    <definedName name="ghjghkjkkjl">[3]!ghjghkjkkjl</definedName>
    <definedName name="ghjhfghdrgd">[3]!ghjhfghdrgd</definedName>
    <definedName name="grdtrgcfg" hidden="1">{#N/A,#N/A,TRUE,"Лист1";#N/A,#N/A,TRUE,"Лист2";#N/A,#N/A,TRUE,"Лист3"}</definedName>
    <definedName name="grety5e">[3]!grety5e</definedName>
    <definedName name="h">[3]!h</definedName>
    <definedName name="hfte">[3]!hfte</definedName>
    <definedName name="hgffgddfd" hidden="1">{#N/A,#N/A,TRUE,"Лист1";#N/A,#N/A,TRUE,"Лист2";#N/A,#N/A,TRUE,"Лист3"}</definedName>
    <definedName name="hgfgddddddddddddd">[3]!hgfgddddddddddddd</definedName>
    <definedName name="hgfty">[3]!hgfty</definedName>
    <definedName name="hgfvhgffdgfdsdass">[3]!hgfvhgffdgfdsdass</definedName>
    <definedName name="hggg">[3]!hggg</definedName>
    <definedName name="hghf">[3]!hghf</definedName>
    <definedName name="hghffgereeeeeeeeeeeeee">[3]!hghffgereeeeeeeeeeeeee</definedName>
    <definedName name="hghfgd">[3]!hghfgd</definedName>
    <definedName name="hghgfdddddddddddd">[3]!hghgfdddddddddddd</definedName>
    <definedName name="hghgff">[3]!hghgff</definedName>
    <definedName name="hghgfhgfgd">[3]!hghgfhgfgd</definedName>
    <definedName name="hghggggggggggggggg">[3]!hghggggggggggggggg</definedName>
    <definedName name="hghgggggggggggggggg">[3]!hghgggggggggggggggg</definedName>
    <definedName name="hghgh">[3]!hghgh</definedName>
    <definedName name="hghghff">[3]!hghghff</definedName>
    <definedName name="hghgy">[3]!hghgy</definedName>
    <definedName name="hghjjjjjjjjjjjjjjjjjjjjjjjj">[3]!hghjjjjjjjjjjjjjjjjjjjjjjjj</definedName>
    <definedName name="hgjggjhk">[3]!hgjggjhk</definedName>
    <definedName name="hgjhgj">[3]!hgjhgj</definedName>
    <definedName name="hgjjjjjjjjjjjjjjjjjjjjj">[3]!hgjjjjjjjjjjjjjjjjjjjjj</definedName>
    <definedName name="hgkgjh">[3]!hgkgjh</definedName>
    <definedName name="hgyjyjghgjyjjj">[3]!hgyjyjghgjyjjj</definedName>
    <definedName name="hh">[3]!hh</definedName>
    <definedName name="hhghdffff">[3]!hhghdffff</definedName>
    <definedName name="hhghfrte">[3]!hhghfrte</definedName>
    <definedName name="hhhhhhhhhhhh">[3]!hhhhhhhhhhhh</definedName>
    <definedName name="hhhhhhhhhhhhhhhhhhhhhhhhhhhhhhhhhhhhhhhhhhhhhhhhhhhhhhhhhhhhhh">[3]!hhhhhhhhhhhhhhhhhhhhhhhhhhhhhhhhhhhhhhhhhhhhhhhhhhhhhhhhhhhhhh</definedName>
    <definedName name="hhhhhthhhhthhth" hidden="1">{#N/A,#N/A,TRUE,"Лист1";#N/A,#N/A,TRUE,"Лист2";#N/A,#N/A,TRUE,"Лист3"}</definedName>
    <definedName name="hhtgyghgy">[3]!hhtgyghgy</definedName>
    <definedName name="hj">[3]!hj</definedName>
    <definedName name="hjghhgf">[3]!hjghhgf</definedName>
    <definedName name="hjghjgf">[3]!hjghjgf</definedName>
    <definedName name="hjhjgfdfs">[3]!hjhjgfdfs</definedName>
    <definedName name="hjhjhghgfg">[3]!hjhjhghgfg</definedName>
    <definedName name="hjjgjgd">[3]!hjjgjgd</definedName>
    <definedName name="hjjhjhgfgffds">[3]!hjjhjhgfgffds</definedName>
    <definedName name="hvhgfhgdfgd">[3]!hvhgfhgdfgd</definedName>
    <definedName name="hvjfjghfyufuyg">[3]!hvjfjghfyufuyg</definedName>
    <definedName name="hyghggggggggggggggg" hidden="1">{#N/A,#N/A,TRUE,"Лист1";#N/A,#N/A,TRUE,"Лист2";#N/A,#N/A,TRUE,"Лист3"}</definedName>
    <definedName name="i">[3]!i</definedName>
    <definedName name="iiiiii">[3]!iiiiii</definedName>
    <definedName name="iijjjjjjjjjjjjj">[3]!iijjjjjjjjjjjjj</definedName>
    <definedName name="ijhukjhjkhj">[3]!ijhukjhjkhj</definedName>
    <definedName name="imuuybrd">[3]!imuuybrd</definedName>
    <definedName name="ioiomkjjjjj">[3]!ioiomkjjjjj</definedName>
    <definedName name="iouhnjvgfcfd">[3]!iouhnjvgfcfd</definedName>
    <definedName name="iouiuyiuyutuyrt">[3]!iouiuyiuyutuyrt</definedName>
    <definedName name="iounuibuig">[3]!iounuibuig</definedName>
    <definedName name="iouyuytytfty">[3]!iouyuytytfty</definedName>
    <definedName name="iuiiiiiiiiiiiiiiiiii" hidden="1">{#N/A,#N/A,TRUE,"Лист1";#N/A,#N/A,TRUE,"Лист2";#N/A,#N/A,TRUE,"Лист3"}</definedName>
    <definedName name="iuiohjkjk">[3]!iuiohjkjk</definedName>
    <definedName name="iuiuyggggggggggggggggggg">[3]!iuiuyggggggggggggggggggg</definedName>
    <definedName name="iuiuytrsgfjh">[3]!iuiuytrsgfjh</definedName>
    <definedName name="iuiytyyfdg" hidden="1">{#N/A,#N/A,TRUE,"Лист1";#N/A,#N/A,TRUE,"Лист2";#N/A,#N/A,TRUE,"Лист3"}</definedName>
    <definedName name="iujjjjjjjjjhjh">[3]!iujjjjjjjjjhjh</definedName>
    <definedName name="iujjjjjjjjjjjjjjjjjj">[3]!iujjjjjjjjjjjjjjjjjj</definedName>
    <definedName name="iukjjjjjjjjjjjj" hidden="1">{#N/A,#N/A,TRUE,"Лист1";#N/A,#N/A,TRUE,"Лист2";#N/A,#N/A,TRUE,"Лист3"}</definedName>
    <definedName name="iukjkjgh">[3]!iukjkjgh</definedName>
    <definedName name="iuubbbbbbbbbbbb">[3]!iuubbbbbbbbbbbb</definedName>
    <definedName name="iuuhhbvg">[3]!iuuhhbvg</definedName>
    <definedName name="iuuitt">[3]!iuuitt</definedName>
    <definedName name="iuuiyyttyty">[3]!iuuiyyttyty</definedName>
    <definedName name="iuuuuuuuuuuuuuuuu">[3]!iuuuuuuuuuuuuuuuu</definedName>
    <definedName name="iuuuuuuuuuuuuuuuuuuu">[3]!iuuuuuuuuuuuuuuuuuuu</definedName>
    <definedName name="iuuyyyyyyyyyyyyyyy">[3]!iuuyyyyyyyyyyyyyyy</definedName>
    <definedName name="iyuuytvt" hidden="1">{#N/A,#N/A,TRUE,"Лист1";#N/A,#N/A,TRUE,"Лист2";#N/A,#N/A,TRUE,"Лист3"}</definedName>
    <definedName name="jbnbvggggggggggggggg">[3]!jbnbvggggggggggggggg</definedName>
    <definedName name="jghghfd">[3]!jghghfd</definedName>
    <definedName name="jgjhgd">[3]!jgjhgd</definedName>
    <definedName name="jhfgfs" hidden="1">{#N/A,#N/A,TRUE,"Лист1";#N/A,#N/A,TRUE,"Лист2";#N/A,#N/A,TRUE,"Лист3"}</definedName>
    <definedName name="jhfghfyu">[3]!jhfghfyu</definedName>
    <definedName name="jhfghgfgfgfdfs" hidden="1">{#N/A,#N/A,TRUE,"Лист1";#N/A,#N/A,TRUE,"Лист2";#N/A,#N/A,TRUE,"Лист3"}</definedName>
    <definedName name="jhghfd">[3]!jhghfd</definedName>
    <definedName name="jhghjf">[3]!jhghjf</definedName>
    <definedName name="jhhgfddfs">[3]!jhhgfddfs</definedName>
    <definedName name="jhhgjhgf">[3]!jhhgjhgf</definedName>
    <definedName name="jhhhjhgghg">[3]!jhhhjhgghg</definedName>
    <definedName name="jhhjgkjgl">[3]!jhhjgkjgl</definedName>
    <definedName name="jhjgfghf">[3]!jhjgfghf</definedName>
    <definedName name="jhjgjgh">[3]!jhjgjgh</definedName>
    <definedName name="jhjhf">[3]!jhjhf</definedName>
    <definedName name="jhjhjhjggggggggggggg">[3]!jhjhjhjggggggggggggg</definedName>
    <definedName name="jhjhyyyyyyyyyyyyyy">[3]!jhjhyyyyyyyyyyyyyy</definedName>
    <definedName name="jhjjhhhhhh">[3]!jhjjhhhhhh</definedName>
    <definedName name="jhjkghgdd">[3]!jhjkghgdd</definedName>
    <definedName name="jhjytyyyyyyyyyyyyyyyy" hidden="1">{#N/A,#N/A,TRUE,"Лист1";#N/A,#N/A,TRUE,"Лист2";#N/A,#N/A,TRUE,"Лист3"}</definedName>
    <definedName name="jhkhjghfg">[3]!jhkhjghfg</definedName>
    <definedName name="jhkjhjhg">[3]!jhkjhjhg</definedName>
    <definedName name="jhtjgyt" hidden="1">{#N/A,#N/A,TRUE,"Лист1";#N/A,#N/A,TRUE,"Лист2";#N/A,#N/A,TRUE,"Лист3"}</definedName>
    <definedName name="jhujghj">[3]!jhujghj</definedName>
    <definedName name="jhujy">[3]!jhujy</definedName>
    <definedName name="jhy">[3]!jhy</definedName>
    <definedName name="jjhjgjhfg">[3]!jjhjgjhfg</definedName>
    <definedName name="jjhjhhhhhhhhhhhhhhh">[3]!jjhjhhhhhhhhhhhhhhh</definedName>
    <definedName name="jjjjjjjj">[3]!jjjjjjjj</definedName>
    <definedName name="jjkjhhgffd">[3]!jjkjhhgffd</definedName>
    <definedName name="jkbvbcdxd">[3]!jkbvbcdxd</definedName>
    <definedName name="jkhffddds" hidden="1">{#N/A,#N/A,TRUE,"Лист1";#N/A,#N/A,TRUE,"Лист2";#N/A,#N/A,TRUE,"Лист3"}</definedName>
    <definedName name="jkhujygytf">[3]!jkhujygytf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>[3]!jujhghgcvgfxc</definedName>
    <definedName name="jyihtg">[3]!jyihtg</definedName>
    <definedName name="jyuytvbyvtvfr" hidden="1">{#N/A,#N/A,TRUE,"Лист1";#N/A,#N/A,TRUE,"Лист2";#N/A,#N/A,TRUE,"Лист3"}</definedName>
    <definedName name="k">[3]!k</definedName>
    <definedName name="khjkhjghf" hidden="1">{#N/A,#N/A,TRUE,"Лист1";#N/A,#N/A,TRUE,"Лист2";#N/A,#N/A,TRUE,"Лист3"}</definedName>
    <definedName name="kiuytte">[3]!kiuytte</definedName>
    <definedName name="kj" hidden="1">{#N/A,#N/A,TRUE,"Лист1";#N/A,#N/A,TRUE,"Лист2";#N/A,#N/A,TRUE,"Лист3"}</definedName>
    <definedName name="kjhhgfgfs">[3]!kjhhgfgfs</definedName>
    <definedName name="kjhiuh">[3]!kjhiuh</definedName>
    <definedName name="kjhjhgggggggggggggg">[3]!kjhjhgggggggggggggg</definedName>
    <definedName name="kjhjhhjgfd">[3]!kjhjhhjgfd</definedName>
    <definedName name="kjhkghgggggggggggg">[3]!kjhkghgggggggggggg</definedName>
    <definedName name="kjhkjhjggh">[3]!kjhkjhjggh</definedName>
    <definedName name="kjhmnmfg">[3]!kjhmnmfg</definedName>
    <definedName name="kjhvvvvvvvvvvvvvvvvv" hidden="1">{#N/A,#N/A,TRUE,"Лист1";#N/A,#N/A,TRUE,"Лист2";#N/A,#N/A,TRUE,"Лист3"}</definedName>
    <definedName name="kjjhghftyfy">[3]!kjjhghftyfy</definedName>
    <definedName name="kjjhjhghgh">[3]!kjjhjhghgh</definedName>
    <definedName name="kjjjjjhhhhhhhhhhhhh" hidden="1">{#N/A,#N/A,TRUE,"Лист1";#N/A,#N/A,TRUE,"Лист2";#N/A,#N/A,TRUE,"Лист3"}</definedName>
    <definedName name="kjjkhgf">[3]!kjjkhgf</definedName>
    <definedName name="kjjkkjhjhgjhg">[3]!kjjkkjhjhgjhg</definedName>
    <definedName name="kjjyhjhuyh">[3]!kjjyhjhuyh</definedName>
    <definedName name="kjkhj">[3]!kjkhj</definedName>
    <definedName name="kjkhjkjhgh" hidden="1">{#N/A,#N/A,TRUE,"Лист1";#N/A,#N/A,TRUE,"Лист2";#N/A,#N/A,TRUE,"Лист3"}</definedName>
    <definedName name="kjkhkjhjcx">[3]!kjkhkjhjcx</definedName>
    <definedName name="kjkjhjhjhghgf" hidden="1">{#N/A,#N/A,TRUE,"Лист1";#N/A,#N/A,TRUE,"Лист2";#N/A,#N/A,TRUE,"Лист3"}</definedName>
    <definedName name="kjkjhjjjjjjjjjjjjjjjjj">[3]!kjkjhjjjjjjjjjjjjjjjjj</definedName>
    <definedName name="kjkjjhhgfgfdds">[3]!kjkjjhhgfgfdds</definedName>
    <definedName name="kjkjjjjjjjjjjjjjjjj">[3]!kjkjjjjjjjjjjjjjjjj</definedName>
    <definedName name="kjlkji">[3]!kjlkji</definedName>
    <definedName name="kjlkjkhghjfgf">[3]!kjlkjkhghjfgf</definedName>
    <definedName name="kjmnmbn">[3]!kjmnmbn</definedName>
    <definedName name="kjuiuuuuuuuuuuuuuuu">[3]!kjuiuuuuuuuuuuuuuuu</definedName>
    <definedName name="kjuiyyyyyyyyyyyyyyyyyy">[3]!kjuiyyyyyyyyyyyyyyyyyy</definedName>
    <definedName name="kjykhjy">[3]!kjykhjy</definedName>
    <definedName name="kkkkkkkkkkkkkkkk">[3]!kkkkkkkkkkkkkkkk</definedName>
    <definedName name="kkljkjjjjjjjjjjjjj">[3]!kkljkjjjjjjjjjjjjj</definedName>
    <definedName name="kljhjkghv" hidden="1">{#N/A,#N/A,TRUE,"Лист1";#N/A,#N/A,TRUE,"Лист2";#N/A,#N/A,TRUE,"Лист3"}</definedName>
    <definedName name="kljjhgfhg">[3]!kljjhgfhg</definedName>
    <definedName name="klkjkjhhffdx">[3]!klkjkjhhffdx</definedName>
    <definedName name="klljjjhjgghf" hidden="1">{#N/A,#N/A,TRUE,"Лист1";#N/A,#N/A,TRUE,"Лист2";#N/A,#N/A,TRUE,"Лист3"}</definedName>
    <definedName name="kmnjnj">[3]!kmnjnj</definedName>
    <definedName name="knkn.n.">[3]!knkn.n.</definedName>
    <definedName name="KorQnt">[5]Параметры!$B$5</definedName>
    <definedName name="KotList">[5]Лист!$A$260</definedName>
    <definedName name="KotQnt">[5]Лист!$B$261</definedName>
    <definedName name="kuykjhjkhy">[3]!kuykjhjkhy</definedName>
    <definedName name="likuih" hidden="1">{#N/A,#N/A,TRUE,"Лист1";#N/A,#N/A,TRUE,"Лист2";#N/A,#N/A,TRUE,"Лист3"}</definedName>
    <definedName name="lkjjjjjjjjjjjj">[3]!lkjjjjjjjjjjjj</definedName>
    <definedName name="lkjklhjkghjffgd">[3]!lkjklhjkghjffgd</definedName>
    <definedName name="lkjkljhjkjhghjfg">[3]!lkjkljhjkjhghjfg</definedName>
    <definedName name="lkkkkkkkkkkkkkk">[3]!lkkkkkkkkkkkkkk</definedName>
    <definedName name="lkkljhhggtg" hidden="1">{#N/A,#N/A,TRUE,"Лист1";#N/A,#N/A,TRUE,"Лист2";#N/A,#N/A,TRUE,"Лист3"}</definedName>
    <definedName name="lkljhjhghggf">[3]!lkljhjhghggf</definedName>
    <definedName name="lkljkjhjhggfdgf" hidden="1">{#N/A,#N/A,TRUE,"Лист1";#N/A,#N/A,TRUE,"Лист2";#N/A,#N/A,TRUE,"Лист3"}</definedName>
    <definedName name="lkljkjhjkjh">[3]!lkljkjhjkjh</definedName>
    <definedName name="lklkjkjhjhfg">[3]!lklkjkjhjhfg</definedName>
    <definedName name="lklkkllk">[3]!lklkkllk</definedName>
    <definedName name="lklkljkhjhgh">[3]!lklkljkhjhgh</definedName>
    <definedName name="lklklkjkj">[3]!lklklkjkj</definedName>
    <definedName name="lllllll">[3]!lllllll</definedName>
    <definedName name="mhgg">[3]!mhgg</definedName>
    <definedName name="mhyt" hidden="1">{#N/A,#N/A,TRUE,"Лист1";#N/A,#N/A,TRUE,"Лист2";#N/A,#N/A,TRUE,"Лист3"}</definedName>
    <definedName name="mjghggggggggggggg">[3]!mjghggggggggggggg</definedName>
    <definedName name="mjhhhhhujy">[3]!mjhhhhhujy</definedName>
    <definedName name="mjhuiy" hidden="1">{#N/A,#N/A,TRUE,"Лист1";#N/A,#N/A,TRUE,"Лист2";#N/A,#N/A,TRUE,"Лист3"}</definedName>
    <definedName name="mjnnnnnnnnnnnnnnkjnmh">[3]!mjnnnnnnnnnnnnnnkjnmh</definedName>
    <definedName name="mjujy">[3]!mjujy</definedName>
    <definedName name="mnbhjf">[3]!mnbhjf</definedName>
    <definedName name="mnghr">[3]!mnghr</definedName>
    <definedName name="mnmbnvb">[3]!mnmbnvb</definedName>
    <definedName name="mnnjjjjjjjjjjjjj" hidden="1">{#N/A,#N/A,TRUE,"Лист1";#N/A,#N/A,TRUE,"Лист2";#N/A,#N/A,TRUE,"Лист3"}</definedName>
    <definedName name="n">[3]!n</definedName>
    <definedName name="NasPotrEE">[5]Параметры!$B$10</definedName>
    <definedName name="NasPotrEEList">[5]Лист!$A$150</definedName>
    <definedName name="nbbcbvx">[3]!nbbcbvx</definedName>
    <definedName name="nbbvgf" hidden="1">{#N/A,#N/A,TRUE,"Лист1";#N/A,#N/A,TRUE,"Лист2";#N/A,#N/A,TRUE,"Лист3"}</definedName>
    <definedName name="nbghhhhhhhhhhhhhhhhhhhhhh">[3]!nbghhhhhhhhhhhhhhhhhhhhhh</definedName>
    <definedName name="nbhggggggggggggg">[3]!nbhggggggggggggg</definedName>
    <definedName name="nbhgggggggggggggggg">[3]!nbhgggggggggggggggg</definedName>
    <definedName name="nbhhhhhhhhhhhhhhhh">[3]!nbhhhhhhhhhhhhhhhh</definedName>
    <definedName name="nbjhgy">[3]!nbjhgy</definedName>
    <definedName name="nbnbbnvbnvvcvbcvc">[3]!nbnbbnvbnvvcvbcvc</definedName>
    <definedName name="nbnbfders">[3]!nbnbfders</definedName>
    <definedName name="nbnvnbfgdsdfs">[3]!nbnvnbfgdsdfs</definedName>
    <definedName name="nbvbnfddddddddddddddddddd">[3]!nbvbnfddddddddddddddddddd</definedName>
    <definedName name="nbvgfhcf">[3]!nbvgfhcf</definedName>
    <definedName name="nbvgggggggggggggggggg" hidden="1">{#N/A,#N/A,TRUE,"Лист1";#N/A,#N/A,TRUE,"Лист2";#N/A,#N/A,TRUE,"Лист3"}</definedName>
    <definedName name="nbvghfgdx">[3]!nbvghfgdx</definedName>
    <definedName name="nfgjn">[3]!nfgjn</definedName>
    <definedName name="nghf">[3]!nghf</definedName>
    <definedName name="nghjk">[3]!nghjk</definedName>
    <definedName name="nhghfgfgf">[3]!nhghfgfgf</definedName>
    <definedName name="nhguy" hidden="1">{#N/A,#N/A,TRUE,"Лист1";#N/A,#N/A,TRUE,"Лист2";#N/A,#N/A,TRUE,"Лист3"}</definedName>
    <definedName name="njhgyhjftxcdfxnkl">[3]!njhgyhjftxcdfxnkl</definedName>
    <definedName name="njhhhhhhhhhhhhhd">[3]!njhhhhhhhhhhhhhd</definedName>
    <definedName name="njkhgjhghfhg" hidden="1">{#N/A,#N/A,TRUE,"Лист1";#N/A,#N/A,TRUE,"Лист2";#N/A,#N/A,TRUE,"Лист3"}</definedName>
    <definedName name="nkjgyuff">[3]!nkjgyuff</definedName>
    <definedName name="nmbhhhhhhhhhhhhhhhhhhhh">[3]!nmbhhhhhhhhhhhhhhhhhhhh</definedName>
    <definedName name="nmbnbnc">[3]!nmbnbnc</definedName>
    <definedName name="nmmbnbv">[3]!nmmbnbv</definedName>
    <definedName name="nnngggggggggggggggggggggggggg" hidden="1">{#N/A,#N/A,TRUE,"Лист1";#N/A,#N/A,TRUE,"Лист2";#N/A,#N/A,TRUE,"Лист3"}</definedName>
    <definedName name="oiipiuojhkh">[3]!oiipiuojhkh</definedName>
    <definedName name="oijjjjjjjjjjjjjj" hidden="1">{#N/A,#N/A,TRUE,"Лист1";#N/A,#N/A,TRUE,"Лист2";#N/A,#N/A,TRUE,"Лист3"}</definedName>
    <definedName name="oijnhvfgc">[3]!oijnhvfgc</definedName>
    <definedName name="oikjjjjjjjjjjjjjjjjjjjjjjjj">[3]!oikjjjjjjjjjjjjjjjjjjjjjjjj</definedName>
    <definedName name="oikjkjjkn">[3]!oikjkjjkn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>[3]!oinunyg</definedName>
    <definedName name="oioiiuiuyofyyyyyyyyyyyyyyyyyyyyy">[3]!oioiiuiuyofyyyyyyyyyyyyyyyyyyyyy</definedName>
    <definedName name="oioiiuuuuuuuuuuuuuu">[3]!oioiiuuuuuuuuuuuuuu</definedName>
    <definedName name="oioiuiouiuyyt">[3]!oioiuiouiuyyt</definedName>
    <definedName name="oioouiui">[3]!oioouiui</definedName>
    <definedName name="oiougy">[3]!oiougy</definedName>
    <definedName name="oiouiuiyuyt">[3]!oiouiuiyuyt</definedName>
    <definedName name="oiouiuygyufg">[3]!oiouiuygyufg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>[3]!ooiumuhggc</definedName>
    <definedName name="oooooo">[3]!oooooo</definedName>
    <definedName name="oopoooooooooooooooo" hidden="1">{#N/A,#N/A,TRUE,"Лист1";#N/A,#N/A,TRUE,"Лист2";#N/A,#N/A,TRUE,"Лист3"}</definedName>
    <definedName name="p">[3]!p</definedName>
    <definedName name="P1_dip" hidden="1">[6]FST5!$G$167:$G$172,[6]FST5!$G$174:$G$175,[6]FST5!$G$177:$G$180,[6]FST5!$G$182,[6]FST5!$G$184:$G$188,[6]FST5!$G$190,[6]FST5!$G$192:$G$194</definedName>
    <definedName name="P1_eso" hidden="1">[6]FST5!$G$167:$G$172,[6]FST5!$G$174:$G$175,[6]FST5!$G$177:$G$180,[6]FST5!$G$182,[6]FST5!$G$184:$G$188,[6]FST5!$G$190,[6]FST5!$G$192:$G$194</definedName>
    <definedName name="P1_net" hidden="1">[6]FST5!$G$118:$G$123,[6]FST5!$G$125:$G$126,[6]FST5!$G$128:$G$131,[6]FST5!$G$133,[6]FST5!$G$135:$G$139,[6]FST5!$G$141,[6]FST5!$G$143:$G$145</definedName>
    <definedName name="P1_SCOPE_CORR" hidden="1">#REF!,#REF!,#REF!,#REF!,#REF!,#REF!,#REF!</definedName>
    <definedName name="P1_SCOPE_DOP" hidden="1">[7]Регионы!#REF!,[7]Регионы!#REF!,[7]Регионы!#REF!,[7]Регионы!#REF!,[7]Регионы!#REF!,[7]Регионы!#REF!</definedName>
    <definedName name="P1_SCOPE_F1_PRT" hidden="1">#REF!,#REF!,#REF!,#REF!</definedName>
    <definedName name="P1_SCOPE_F2_PRT" hidden="1">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PER_PRT" hidden="1">[8]перекрестка!$H$15:$H$19,[8]перекрестка!$H$21:$H$25,[8]перекрестка!$J$14:$J$25,[8]перекрестка!$K$15:$K$19,[8]перекрестка!$K$21:$K$25</definedName>
    <definedName name="P1_SCOPE_SAVE2" hidden="1">#REF!,#REF!,#REF!,#REF!,#REF!,#REF!,#REF!</definedName>
    <definedName name="P1_T1_Protect" hidden="1">#REF!,#REF!,#REF!,#REF!,#REF!,#REF!</definedName>
    <definedName name="P1_T16?axis?R?ДОГОВОР" hidden="1">'[9]16'!$E$76:$M$76,'[9]16'!$E$8:$M$8,'[9]16'!$E$12:$M$12,'[9]16'!$E$52:$M$52,'[9]16'!$E$16:$M$16,'[9]16'!$E$64:$M$64,'[9]16'!$E$84:$M$85,'[9]16'!$E$48:$M$48,'[9]16'!$E$80:$M$80,'[9]16'!$E$72:$M$72,'[9]16'!$E$44:$M$44</definedName>
    <definedName name="P1_T16?axis?R?ДОГОВОР?" hidden="1">'[9]16'!$A$76,'[9]16'!$A$84:$A$85,'[9]16'!$A$72,'[9]16'!$A$80,'[9]16'!$A$68,'[9]16'!$A$64,'[9]16'!$A$60,'[9]16'!$A$56,'[9]16'!$A$52,'[9]16'!$A$48,'[9]16'!$A$44,'[9]16'!$A$40,'[9]16'!$A$36,'[9]16'!$A$32,'[9]16'!$A$28,'[9]16'!$A$24,'[9]16'!$A$20</definedName>
    <definedName name="P1_T16?L1" hidden="1">'[9]16'!$A$74:$M$74,'[9]16'!$A$14:$M$14,'[9]16'!$A$10:$M$10,'[9]16'!$A$50:$M$50,'[9]16'!$A$6:$M$6,'[9]16'!$A$62:$M$62,'[9]16'!$A$78:$M$78,'[9]16'!$A$46:$M$46,'[9]16'!$A$82:$M$82,'[9]16'!$A$70:$M$70,'[9]16'!$A$42:$M$42</definedName>
    <definedName name="P1_T16?L1.x" hidden="1">'[9]16'!$A$76:$M$76,'[9]16'!$A$16:$M$16,'[9]16'!$A$12:$M$12,'[9]16'!$A$52:$M$52,'[9]16'!$A$8:$M$8,'[9]16'!$A$64:$M$64,'[9]16'!$A$80:$M$80,'[9]16'!$A$48:$M$48,'[9]16'!$A$84:$M$85,'[9]16'!$A$72:$M$72,'[9]16'!$A$44:$M$44</definedName>
    <definedName name="P1_T16_Protect" hidden="1">#REF!,#REF!,#REF!,#REF!,#REF!,#REF!,#REF!,#REF!</definedName>
    <definedName name="P1_T18.2_Protect" hidden="1">#REF!,#REF!,#REF!,#REF!,#REF!,#REF!,#REF!</definedName>
    <definedName name="P1_T20_Protection" hidden="1">'[10]20'!$E$4:$H$4,'[10]20'!$E$13:$H$13,'[10]20'!$E$16:$H$17,'[10]20'!$E$19:$H$19,'[10]20'!$J$4:$M$4,'[10]20'!$J$8:$M$11,'[10]20'!$J$13:$M$13,'[10]20'!$J$16:$M$17,'[10]20'!$J$19:$M$19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#REF!,#REF!,#REF!,#REF!,#REF!,#REF!,#REF!,#REF!,#REF!</definedName>
    <definedName name="P10_T1_Protect" hidden="1">#REF!,#REF!,#REF!,#REF!,#REF!</definedName>
    <definedName name="P11_T1_Protect" hidden="1">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SCOPE_FULL_LOAD" hidden="1">#N/A</definedName>
    <definedName name="P16_T1_Protect" hidden="1">#REF!,#REF!,#REF!,#REF!,#REF!,#REF!</definedName>
    <definedName name="P17_SCOPE_FULL_LOAD" hidden="1">#N/A</definedName>
    <definedName name="P17_T1_Protect" hidden="1">#REF!,#REF!,#REF!,#REF!,#REF!</definedName>
    <definedName name="P18_T1_Protect" hidden="1">#REF!,#REF!,#REF!,[12]!P1_T1_Protect,[12]!P2_T1_Protect,[12]!P3_T1_Protect,[12]!P4_T1_Protect</definedName>
    <definedName name="P19_T1_Protect" hidden="1">[12]!P5_T1_Protect,[12]!P6_T1_Protect,[12]!P7_T1_Protect,[12]!P8_T1_Protect,[12]!P9_T1_Protect,[12]!P10_T1_Protect,[12]!P11_T1_Protect,[12]!P12_T1_Protect,[12]!P13_T1_Protect,[12]!P14_T1_Protect</definedName>
    <definedName name="P2_dip" hidden="1">[6]FST5!$G$100:$G$116,[6]FST5!$G$118:$G$123,[6]FST5!$G$125:$G$126,[6]FST5!$G$128:$G$131,[6]FST5!$G$133,[6]FST5!$G$135:$G$139,[6]FST5!$G$141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PER_PRT" hidden="1">[8]перекрестка!$N$14:$N$25,[8]перекрестка!$N$27:$N$31,[8]перекрестка!$J$27:$K$31,[8]перекрестка!$F$27:$H$31,[8]перекрестка!$F$33:$H$37</definedName>
    <definedName name="P2_SCOPE_SAVE2" hidden="1">#REF!,#REF!,#REF!,#REF!,#REF!,#REF!</definedName>
    <definedName name="P2_T1_Protect" hidden="1">#REF!,#REF!,#REF!,#REF!,#REF!,#REF!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dip" hidden="1">[6]FST5!$G$143:$G$145,[6]FST5!$G$214:$G$217,[6]FST5!$G$219:$G$224,[6]FST5!$G$226,[6]FST5!$G$228,[6]FST5!$G$230,[6]FST5!$G$232,[6]FST5!$G$197:$G$212</definedName>
    <definedName name="P3_SCOPE_F1_PRT" hidden="1">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PER_PRT" hidden="1">[8]перекрестка!$J$33:$K$37,[8]перекрестка!$N$33:$N$37,[8]перекрестка!$F$39:$H$43,[8]перекрестка!$J$39:$K$43,[8]перекрестка!$N$39:$N$43</definedName>
    <definedName name="P3_T1_Protect" hidden="1">#REF!,#REF!,#REF!,#REF!,#REF!</definedName>
    <definedName name="P3_T21_Protection">'[10]21'!$E$31:$E$33,'[10]21'!$G$31:$K$33,'[10]21'!$B$14:$B$16,'[10]21'!$B$20:$B$22,'[10]21'!$B$26:$B$28,'[10]21'!$B$31:$B$33,'[10]21'!$M$31:$M$33,P1_T21_Protection</definedName>
    <definedName name="P4_dip" hidden="1">[6]FST5!$G$70:$G$75,[6]FST5!$G$77:$G$78,[6]FST5!$G$80:$G$83,[6]FST5!$G$85,[6]FST5!$G$87:$G$91,[6]FST5!$G$93,[6]FST5!$G$95:$G$97,[6]FST5!$G$52:$G$68</definedName>
    <definedName name="P4_SCOPE_F1_PRT" hidden="1">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[8]перекрестка!$F$45:$H$49,[8]перекрестка!$J$45:$K$49,[8]перекрестка!$N$45:$N$49,[8]перекрестка!$F$53:$G$64,[8]перекрестка!$H$54:$H$58</definedName>
    <definedName name="P4_T1_Protect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T1_Protect" hidden="1">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1_Protect" hidden="1">#REF!,#REF!,#REF!,#REF!,#REF!</definedName>
    <definedName name="P6_T17_Protection">'[10]29'!$O$19:$P$19,'[10]29'!$O$21:$P$25,'[10]29'!$O$27:$P$27,'[10]29'!$O$29:$P$33,'[10]29'!$O$36:$P$36,'[10]29'!$O$38:$P$42,'[10]29'!$O$45:$P$45,P1_T17_Protection</definedName>
    <definedName name="P6_T2.1?Protection">P1_T2.1?Protection</definedName>
    <definedName name="P6_T28?axis?R?ПЭ">'[10]28'!$D$256:$I$258,'[10]28'!$D$262:$I$264,'[10]28'!$D$271:$I$273,'[10]28'!$D$276:$I$278,'[10]28'!$D$282:$I$284,'[10]28'!$D$288:$I$291,'[10]28'!$D$11:$I$13,P1_T28?axis?R?ПЭ</definedName>
    <definedName name="P6_T28?axis?R?ПЭ?">'[10]28'!$B$256:$B$258,'[10]28'!$B$262:$B$264,'[10]28'!$B$271:$B$273,'[10]28'!$B$276:$B$278,'[10]28'!$B$282:$B$284,'[10]28'!$B$288:$B$291,'[10]28'!$B$11:$B$13,P1_T28?axis?R?ПЭ?</definedName>
    <definedName name="P7_SCOPE_NOTIND" hidden="1">#REF!,#REF!,#REF!,#REF!,#REF!,#REF!</definedName>
    <definedName name="P7_SCOPE_NotInd2" hidden="1">#REF!,#REF!,#REF!,#REF!,#REF!,[12]!P1_SCOPE_NotInd2,[12]!P2_SCOPE_NotInd2,[12]!P3_SCOPE_NotInd2</definedName>
    <definedName name="P7_T1_Protect" hidden="1">#REF!,#REF!,#REF!,#REF!,#REF!</definedName>
    <definedName name="P8_SCOPE_NOTIND" hidden="1">#REF!,#REF!,#REF!,#REF!,#REF!,#REF!</definedName>
    <definedName name="P8_SCOPE_PER_PRT" hidden="1">[8]перекрестка!$J$84:$K$88,[8]перекрестка!$N$84:$N$88,[8]перекрестка!$F$14:$G$25,[12]!P1_SCOPE_PER_PRT,[12]!P2_SCOPE_PER_PRT,[12]!P3_SCOPE_PER_PRT,[12]!P4_SCOPE_PER_PRT</definedName>
    <definedName name="P8_T1_Protect" hidden="1">#REF!,#REF!,#REF!,#REF!,#REF!</definedName>
    <definedName name="P9_T1_Protect" hidden="1">#REF!,#REF!,#REF!,#REF!,#REF!</definedName>
    <definedName name="poiuyfrts">[3]!poiuyfrts</definedName>
    <definedName name="popiiiiiiiiiiiiiiiiiii" hidden="1">{#N/A,#N/A,TRUE,"Лист1";#N/A,#N/A,TRUE,"Лист2";#N/A,#N/A,TRUE,"Лист3"}</definedName>
    <definedName name="popiopoiioj">[3]!popiopoiioj</definedName>
    <definedName name="popipuiouiguyg">[3]!popipuiouiguyg</definedName>
    <definedName name="PostEE">[5]Параметры!$B$7</definedName>
    <definedName name="PostEEList">[5]Лист!$A$60</definedName>
    <definedName name="PostTE">[5]Лист!$B$281</definedName>
    <definedName name="PostTEList">[5]Лист!$A$280</definedName>
    <definedName name="pp">[3]!pp</definedName>
    <definedName name="pppp">[3]!pppp</definedName>
    <definedName name="ProchPotrEE">[5]Параметры!$B$11</definedName>
    <definedName name="ProchPotrEEList">[5]Лист!$A$180</definedName>
    <definedName name="ProchPotrTE">[5]Лист!$B$331</definedName>
    <definedName name="ProchPotrTEList">[5]Лист!$A$330</definedName>
    <definedName name="qq">[3]!qq</definedName>
    <definedName name="rdcfgffffffffffffff">[3]!rdcfgffffffffffffff</definedName>
    <definedName name="rdffffffffffff">[3]!rdffffffffffff</definedName>
    <definedName name="reddddddddddddddddd">[3]!reddddddddddddddddd</definedName>
    <definedName name="reeeeeeeeeeeeeeeeeee">[3]!reeeeeeeeeeeeeeeeeee</definedName>
    <definedName name="rererrrrrrrrrrrrrrrr">[3]!rererrrrrrrrrrrrrrrr</definedName>
    <definedName name="rerrrr">[3]!rerrrr</definedName>
    <definedName name="rerttryu" hidden="1">{#N/A,#N/A,TRUE,"Лист1";#N/A,#N/A,TRUE,"Лист2";#N/A,#N/A,TRUE,"Лист3"}</definedName>
    <definedName name="retruiyi">[3]!retruiyi</definedName>
    <definedName name="retytttttttttttttttttt">[3]!retytttttttttttttttttt</definedName>
    <definedName name="rhfgfh">[3]!rhfgfh</definedName>
    <definedName name="rr">[3]!rr</definedName>
    <definedName name="rrtdrdrdsf" hidden="1">{#N/A,#N/A,TRUE,"Лист1";#N/A,#N/A,TRUE,"Лист2";#N/A,#N/A,TRUE,"Лист3"}</definedName>
    <definedName name="rrtget6">[3]!rrtget6</definedName>
    <definedName name="rt">[3]!rt</definedName>
    <definedName name="rtttttttt">[3]!rtttttttt</definedName>
    <definedName name="rtyuiuy">[3]!rtyuiuy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"PBW"</definedName>
    <definedName name="SAPBEXwbID" hidden="1">"41LHCA36MPF8BZ64S5013AAEB"</definedName>
    <definedName name="sdfdgfg">[3]!sdfdgfg</definedName>
    <definedName name="sdfdgfjhjk">[3]!sdfdgfjhjk</definedName>
    <definedName name="sdfdgghfj">[3]!sdfdgghfj</definedName>
    <definedName name="sdfgdfgj">[3]!sdfgdfgj</definedName>
    <definedName name="sdsdfsf">[3]!sdsdfsf</definedName>
    <definedName name="sfdfdghfj">[3]!sfdfdghfj</definedName>
    <definedName name="sfdfghfghj">[3]!sfdfghfghj</definedName>
    <definedName name="sfdgfdghj">[3]!sfdgfdghj</definedName>
    <definedName name="SKQnt">[5]Параметры!$B$4</definedName>
    <definedName name="SmetaList">[13]Лист!#REF!</definedName>
    <definedName name="T1_">#REF!</definedName>
    <definedName name="T2_">#REF!</definedName>
    <definedName name="Tab">[2]FES!#REF!</definedName>
    <definedName name="TESList">[5]Лист!$A$220</definedName>
    <definedName name="TESQnt">[5]Лист!$B$221</definedName>
    <definedName name="tfggggggggggggggg">[3]!tfggggggggggggggg</definedName>
    <definedName name="tfhgfhvfv">[3]!tfhgfhvfv</definedName>
    <definedName name="tfjhgjk">[3]!tfjhgjk</definedName>
    <definedName name="trffffffffffffffffffffff">[3]!trffffffffffffffffffffff</definedName>
    <definedName name="trfgffffffffffff">[3]!trfgffffffffffff</definedName>
    <definedName name="trfgffffffffffffffffff" hidden="1">{#N/A,#N/A,TRUE,"Лист1";#N/A,#N/A,TRUE,"Лист2";#N/A,#N/A,TRUE,"Лист3"}</definedName>
    <definedName name="trtfffffffffffffffff">[3]!trtfffffffffffffffff</definedName>
    <definedName name="trttttttttttttttttttt" hidden="1">{#N/A,#N/A,TRUE,"Лист1";#N/A,#N/A,TRUE,"Лист2";#N/A,#N/A,TRUE,"Лист3"}</definedName>
    <definedName name="trtyyyyyyyyyyyyyyyy">[3]!trtyyyyyyyyyyyyyyyy</definedName>
    <definedName name="trygy">[3]!trygy</definedName>
    <definedName name="trytuy">[3]!trytuy</definedName>
    <definedName name="tryyyu">[3]!tryyyu</definedName>
    <definedName name="TUList">[5]Лист!$A$210</definedName>
    <definedName name="TUQnt">[5]Лист!$B$211</definedName>
    <definedName name="tyrctddfg">[3]!tyrctddfg</definedName>
    <definedName name="tyrttttttttttttt">[3]!tyrttttttttttttt</definedName>
    <definedName name="uhhhhhhhhhhhhhhhhh">[3]!uhhhhhhhhhhhhhhhhh</definedName>
    <definedName name="uhhjhjg">[3]!uhhjhjg</definedName>
    <definedName name="uhjhhhhhhhhhhhhh" hidden="1">{#N/A,#N/A,TRUE,"Лист1";#N/A,#N/A,TRUE,"Лист2";#N/A,#N/A,TRUE,"Лист3"}</definedName>
    <definedName name="uhuyguftyf">[3]!uhuyguftyf</definedName>
    <definedName name="uiyuyuy" hidden="1">{#N/A,#N/A,TRUE,"Лист1";#N/A,#N/A,TRUE,"Лист2";#N/A,#N/A,TRUE,"Лист3"}</definedName>
    <definedName name="ujyhjggggggggggggggggggggg">[3]!ujyhjggggggggggggggggggggg</definedName>
    <definedName name="uka">[3]!uka</definedName>
    <definedName name="unhjjjjjjjjjjjjjjjj">[3]!unhjjjjjjjjjjjjjjjj</definedName>
    <definedName name="uuuuuu">[3]!uuuuuu</definedName>
    <definedName name="uuuuuuuuuuuuuuuuu">[3]!uuuuuuuuuuuuuuuuu</definedName>
    <definedName name="uyttydfddfsdf">[3]!uyttydfddfsdf</definedName>
    <definedName name="uytytr" hidden="1">{#N/A,#N/A,TRUE,"Лист1";#N/A,#N/A,TRUE,"Лист2";#N/A,#N/A,TRUE,"Лист3"}</definedName>
    <definedName name="uyughhhhhhhhhhhhhhhhhhhhhh">[3]!uyughhhhhhhhhhhhhhhhhhhhhh</definedName>
    <definedName name="uyuhhhhhhhhhhhhhhhhh">[3]!uyuhhhhhhhhhhhhhhhhh</definedName>
    <definedName name="uyuiuhj">[3]!uyuiuhj</definedName>
    <definedName name="uyuiyuttyt" hidden="1">{#N/A,#N/A,TRUE,"Лист1";#N/A,#N/A,TRUE,"Лист2";#N/A,#N/A,TRUE,"Лист3"}</definedName>
    <definedName name="uyuytuyfgh">[3]!uyuytuyfgh</definedName>
    <definedName name="uyyuttr" hidden="1">{#N/A,#N/A,TRUE,"Лист1";#N/A,#N/A,TRUE,"Лист2";#N/A,#N/A,TRUE,"Лист3"}</definedName>
    <definedName name="vbcvfgdfdsa">[3]!vbcvfgdfdsa</definedName>
    <definedName name="vbfffffffffffffff">[3]!vbfffffffffffffff</definedName>
    <definedName name="vbgffdds">[3]!vbgffdds</definedName>
    <definedName name="vbvvcxxxxxxxxxxxx">[3]!vbvvcxxxxxxxxxxxx</definedName>
    <definedName name="vccfddfsd">[3]!vccfddfsd</definedName>
    <definedName name="vcfdfs" hidden="1">{#N/A,#N/A,TRUE,"Лист1";#N/A,#N/A,TRUE,"Лист2";#N/A,#N/A,TRUE,"Лист3"}</definedName>
    <definedName name="vcfffffffffffffff">[3]!vcfffffffffffffff</definedName>
    <definedName name="vcffffffffffffffff">[3]!vcffffffffffffffff</definedName>
    <definedName name="vcfffffffffffffffffff">[3]!vcfffffffffffffffffff</definedName>
    <definedName name="vcffffffffffffffffffff">[3]!vcffffffffffffffffffff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[3]!vdfffffffffffffffffff</definedName>
    <definedName name="vffffffffffffffffffff">[3]!vffffffffffffffffffff</definedName>
    <definedName name="vfgfffffffffffffffff">[3]!vfgfffffffffffffffff</definedName>
    <definedName name="vghfgddfsdaas">[3]!vghfgddfsdaas</definedName>
    <definedName name="vvbnbv">[3]!vvbnbv</definedName>
    <definedName name="vvvffffffffffffffffff">[3]!vvvffffffffffffffffff</definedName>
    <definedName name="vvvv">[3]!vvvv</definedName>
    <definedName name="waddddddddddddddddddd" hidden="1">{#N/A,#N/A,TRUE,"Лист1";#N/A,#N/A,TRUE,"Лист2";#N/A,#N/A,TRUE,"Лист3"}</definedName>
    <definedName name="wdsfdsssssssssssssssssss">[3]!wdsfdsssssssssssssssssss</definedName>
    <definedName name="werrytruy">[3]!werrytruy</definedName>
    <definedName name="wertryt">[3]!wertryt</definedName>
    <definedName name="wesddddddddddddddddd" hidden="1">{#N/A,#N/A,TRUE,"Лист1";#N/A,#N/A,TRUE,"Лист2";#N/A,#N/A,TRUE,"Лист3"}</definedName>
    <definedName name="wetrtyruy">[3]!wetrtyruy</definedName>
    <definedName name="wrn.Сравнение._.с._.отраслями." hidden="1">{#N/A,#N/A,TRUE,"Лист1";#N/A,#N/A,TRUE,"Лист2";#N/A,#N/A,TRUE,"Лист3"}</definedName>
    <definedName name="x">[3]!x</definedName>
    <definedName name="xcbvbnbm">[3]!xcbvbnbm</definedName>
    <definedName name="xcfdfdfffffffffffff">[3]!xcfdfdfffffffffffff</definedName>
    <definedName name="xdsfds">[3]!xdsfds</definedName>
    <definedName name="xvcbvcbn">[3]!xvcbvcbn</definedName>
    <definedName name="xvccvcbn">[3]!xvccvcbn</definedName>
    <definedName name="xzxsassssssssssssssss">[3]!xzxsassssssssssssssss</definedName>
    <definedName name="yfgdfdfffffffffffff" hidden="1">{#N/A,#N/A,TRUE,"Лист1";#N/A,#N/A,TRUE,"Лист2";#N/A,#N/A,TRUE,"Лист3"}</definedName>
    <definedName name="yggfgffffffffff">[3]!yggfgffffffffff</definedName>
    <definedName name="yhiuyhiuyhi">[3]!yhiuyhiuyhi</definedName>
    <definedName name="yiujhuuuuuuuuuuuuuuuuu">[3]!yiujhuuuuuuuuuuuuuuuuu</definedName>
    <definedName name="yiuyiub">[3]!yiuyiub</definedName>
    <definedName name="ytgfgffffffffffffff">[3]!ytgfgffffffffffffff</definedName>
    <definedName name="ytghfgd">[3]!ytghfgd</definedName>
    <definedName name="ytghgggggggggggg">[3]!ytghgggggggggggg</definedName>
    <definedName name="ytouy">[3]!ytouy</definedName>
    <definedName name="yttttttttttttttt">[3]!yttttttttttttttt</definedName>
    <definedName name="ytttttttttttttttttttt" hidden="1">{#N/A,#N/A,TRUE,"Лист1";#N/A,#N/A,TRUE,"Лист2";#N/A,#N/A,TRUE,"Лист3"}</definedName>
    <definedName name="ytuiytu">[3]!ytuiytu</definedName>
    <definedName name="ytyggggggggggggggg" hidden="1">{#N/A,#N/A,TRUE,"Лист1";#N/A,#N/A,TRUE,"Лист2";#N/A,#N/A,TRUE,"Лист3"}</definedName>
    <definedName name="yuo">[3]!yuo</definedName>
    <definedName name="yutghhhhhhhhhhhhhhhhhh">[3]!yutghhhhhhhhhhhhhhhhhh</definedName>
    <definedName name="yutyttry">[3]!yutyttry</definedName>
    <definedName name="yuuyjhg">[3]!yuuyjhg</definedName>
    <definedName name="zcxvcvcbvvn">[3]!zcxvcvcbvvn</definedName>
    <definedName name="А77">[14]Рейтинг!$A$14</definedName>
    <definedName name="АААААААА">[3]!АААААААА</definedName>
    <definedName name="ав">[3]!ав</definedName>
    <definedName name="ававпаврпв">[3]!ававпаврпв</definedName>
    <definedName name="аичавыукфцу">[3]!аичавыукфцу</definedName>
    <definedName name="ап">[3]!ап</definedName>
    <definedName name="апапарп">[3]!апапарп</definedName>
    <definedName name="аппячфы">[3]!аппячфы</definedName>
    <definedName name="Базовые">'[15]Производство электроэнергии'!$A$95</definedName>
    <definedName name="Бюджетные_электроэнергии">'[15]Производство электроэнергии'!$A$111</definedName>
    <definedName name="в23ё">[3]!в23ё</definedName>
    <definedName name="вв">[3]!вв</definedName>
    <definedName name="впававапв">[3]!впававапв</definedName>
    <definedName name="впавпапаарп">[3]!впавпапаарп</definedName>
    <definedName name="второй">#REF!</definedName>
    <definedName name="вуавпаорпл">[3]!вуавпаорпл</definedName>
    <definedName name="вуквпапрпорлд">[3]!вуквпапрпорлд</definedName>
    <definedName name="вуув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>[3]!гггр</definedName>
    <definedName name="глнрлоророр">[3]!глнрлоророр</definedName>
    <definedName name="гнгепнапра" hidden="1">{#N/A,#N/A,TRUE,"Лист1";#N/A,#N/A,TRUE,"Лист2";#N/A,#N/A,TRUE,"Лист3"}</definedName>
    <definedName name="гнгопропрппра">[3]!гнгопропрппра</definedName>
    <definedName name="гнеорпопорпропр">[3]!гнеорпопорпропр</definedName>
    <definedName name="гннрпррапапв">[3]!гннрпррапапв</definedName>
    <definedName name="гнортимв">[3]!гнортимв</definedName>
    <definedName name="гнрпрпап">[3]!гнрпрпап</definedName>
    <definedName name="гороппрапа">[3]!гороппрапа</definedName>
    <definedName name="гошгрииапв">[3]!гошгрииапв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[3]!гш</definedName>
    <definedName name="дгнмдш">#REF!</definedName>
    <definedName name="ддд">[3]!ддд</definedName>
    <definedName name="дллллоиммссч">[3]!дллллоиммссч</definedName>
    <definedName name="доли1">'[16]эл ст'!$A$368:$IV$368</definedName>
    <definedName name="Доход">#N/A</definedName>
    <definedName name="дшголлололол" hidden="1">{#N/A,#N/A,TRUE,"Лист1";#N/A,#N/A,TRUE,"Лист2";#N/A,#N/A,TRUE,"Лист3"}</definedName>
    <definedName name="дшлгорормсм">[3]!дшлгорормсм</definedName>
    <definedName name="дшлолоирмпр">[3]!дшлолоирмпр</definedName>
    <definedName name="дшшгргрп">[3]!дшшгргрп</definedName>
    <definedName name="дщ">[3]!дщ</definedName>
    <definedName name="дщл">[3]!дщл</definedName>
    <definedName name="еапапарорппис" hidden="1">{#N/A,#N/A,TRUE,"Лист1";#N/A,#N/A,TRUE,"Лист2";#N/A,#N/A,TRUE,"Лист3"}</definedName>
    <definedName name="еапарпорпол">[3]!еапарпорпол</definedName>
    <definedName name="евапараорплор" hidden="1">{#N/A,#N/A,TRUE,"Лист1";#N/A,#N/A,TRUE,"Лист2";#N/A,#N/A,TRUE,"Лист3"}</definedName>
    <definedName name="екваппрмрп">[3]!екваппрмрп</definedName>
    <definedName name="епке">[3]!епке</definedName>
    <definedName name="ЕТО">'[17]СВОДНАЯ(цветная)'!$Y$3:$Y$7</definedName>
    <definedName name="жддлолпраапва">[3]!жддлолпраапва</definedName>
    <definedName name="ждждлдлодл" hidden="1">{#N/A,#N/A,TRUE,"Лист1";#N/A,#N/A,TRUE,"Лист2";#N/A,#N/A,TRUE,"Лист3"}</definedName>
    <definedName name="жздлдооррапав">[3]!жздлдооррапав</definedName>
    <definedName name="жзлдолорапрв">[3]!жзлдолорапрв</definedName>
    <definedName name="_xlnm.Print_Titles">#REF!</definedName>
    <definedName name="ЗГАЭС">[3]!ЗГАЭС</definedName>
    <definedName name="зщ">[3]!зщ</definedName>
    <definedName name="зщдллоопн">[3]!зщдллоопн</definedName>
    <definedName name="зщзшщшггрса">[3]!зщзшщшггрса</definedName>
    <definedName name="зщщщшгрпаав" hidden="1">{#N/A,#N/A,TRUE,"Лист1";#N/A,#N/A,TRUE,"Лист2";#N/A,#N/A,TRUE,"Лист3"}</definedName>
    <definedName name="иеркаецуф">[3]!иеркаецуф</definedName>
    <definedName name="индцкавг98" hidden="1">{#N/A,#N/A,TRUE,"Лист1";#N/A,#N/A,TRUE,"Лист2";#N/A,#N/A,TRUE,"Лист3"}</definedName>
    <definedName name="ип10">'[18]Объекты 2010'!$B$7:$EA$320</definedName>
    <definedName name="й">[3]!й</definedName>
    <definedName name="йй">[3]!йй</definedName>
    <definedName name="йййййййййййййййййййййййй">[3]!йййййййййййййййййййййййй</definedName>
    <definedName name="кв3">[3]!кв3</definedName>
    <definedName name="квартал">[3]!квартал</definedName>
    <definedName name="квырмпро">[3]!квырмпро</definedName>
    <definedName name="ке">[3]!ке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">[3]!л</definedName>
    <definedName name="лдлдолорар" hidden="1">{#N/A,#N/A,TRUE,"Лист1";#N/A,#N/A,TRUE,"Лист2";#N/A,#N/A,TRUE,"Лист3"}</definedName>
    <definedName name="лдолрорваы">[3]!лдолрорваы</definedName>
    <definedName name="лена">[3]!лена</definedName>
    <definedName name="лод">[3]!лод</definedName>
    <definedName name="лоититмим">[3]!лоититмим</definedName>
    <definedName name="лолориапвав">[3]!лолориапвав</definedName>
    <definedName name="лолорорм">[3]!лолорорм</definedName>
    <definedName name="лолроипр">[3]!лолроипр</definedName>
    <definedName name="лоорпрсмп">[3]!лоорпрсмп</definedName>
    <definedName name="лоролропапрапапа">[3]!лоролропапрапапа</definedName>
    <definedName name="лорпрмисмсчвааычв">[3]!лорпрмисмсчвааычв</definedName>
    <definedName name="лорроакеа">[3]!лорроакеа</definedName>
    <definedName name="лщд">[3]!лщд</definedName>
    <definedName name="льтоиаваыв">[3]!льтоиаваыв</definedName>
    <definedName name="мииапвв">[3]!мииапвв</definedName>
    <definedName name="ммммм" hidden="1">#REF!,#REF!,#REF!,#REF!,#REF!</definedName>
    <definedName name="мпрмрпсвачва">[3]!мпрмрпсвачва</definedName>
    <definedName name="мсапваывф">[3]!мсапваывф</definedName>
    <definedName name="мсчвавя">[3]!мсчвавя</definedName>
    <definedName name="мым">[3]!мым</definedName>
    <definedName name="н78е">[3]!н78е</definedName>
    <definedName name="Нав_ПерТЭ">[5]навигация!$A$39</definedName>
    <definedName name="Нав_ПерЭЭ">[5]навигация!$A$13</definedName>
    <definedName name="Нав_ПрТЭ">[5]навигация!$A$21</definedName>
    <definedName name="Нав_ПрЭЭ">[5]навигация!$A$4</definedName>
    <definedName name="Нав_Финансы">[5]навигация!$A$41</definedName>
    <definedName name="Нав_Финансы2">[13]навигация!#REF!</definedName>
    <definedName name="наропплон">[3]!наропплон</definedName>
    <definedName name="Население">'[15]Производство электроэнергии'!$A$124</definedName>
    <definedName name="нгеинсцф">[3]!нгеинсцф</definedName>
    <definedName name="нгневаапор" hidden="1">{#N/A,#N/A,TRUE,"Лист1";#N/A,#N/A,TRUE,"Лист2";#N/A,#N/A,TRUE,"Лист3"}</definedName>
    <definedName name="неамрр">[3]!неамрр</definedName>
    <definedName name="нееегенененененененннене">[3]!нееегенененененененннене</definedName>
    <definedName name="ненрпп">[3]!ненрпп</definedName>
    <definedName name="Нояб">[3]!Нояб</definedName>
    <definedName name="Ноябрь">[3]!Ноябрь</definedName>
    <definedName name="нпангаклга" hidden="1">{#N/A,#N/A,TRUE,"Лист1";#N/A,#N/A,TRUE,"Лист2";#N/A,#N/A,TRUE,"Лист3"}</definedName>
    <definedName name="_xlnm.Print_Area" localSheetId="0">'Приложение 1'!$A$1:$H$254</definedName>
    <definedName name="огпорпарсм">[3]!огпорпарсм</definedName>
    <definedName name="огтитимисмсмсва">[3]!огтитимисмсмсва</definedName>
    <definedName name="олдолтрь">[3]!олдолтрь</definedName>
    <definedName name="оллртимиава" hidden="1">{#N/A,#N/A,TRUE,"Лист1";#N/A,#N/A,TRUE,"Лист2";#N/A,#N/A,TRUE,"Лист3"}</definedName>
    <definedName name="олльимсаы">[3]!олльимсаы</definedName>
    <definedName name="олорлрорит">[3]!олорлрорит</definedName>
    <definedName name="олритиимсмсв">[3]!олритиимсмсв</definedName>
    <definedName name="олрлпо">[3]!олрлпо</definedName>
    <definedName name="олрриоипрм">[3]!олрриоипрм</definedName>
    <definedName name="омимимсмис">[3]!омимимсмис</definedName>
    <definedName name="опропроапрапра">[3]!опропроапрапра</definedName>
    <definedName name="опрорпрпапрапрвава">[3]!опрорпрпапрапрвава</definedName>
    <definedName name="ОптРынок">'[5]Производство электроэнергии'!$A$23</definedName>
    <definedName name="орлопапвпа">[3]!орлопапвпа</definedName>
    <definedName name="орлороррлоорпапа" hidden="1">{#N/A,#N/A,TRUE,"Лист1";#N/A,#N/A,TRUE,"Лист2";#N/A,#N/A,TRUE,"Лист3"}</definedName>
    <definedName name="оро">[3]!оро</definedName>
    <definedName name="ороиприм">[3]!ороиприм</definedName>
    <definedName name="оролпррпап">[3]!оролпррпап</definedName>
    <definedName name="ороорправ" hidden="1">{#N/A,#N/A,TRUE,"Лист1";#N/A,#N/A,TRUE,"Лист2";#N/A,#N/A,TRUE,"Лист3"}</definedName>
    <definedName name="оропоненеваыв">[3]!оропоненеваыв</definedName>
    <definedName name="оропорап">[3]!оропорап</definedName>
    <definedName name="оропрпрарпвч">[3]!оропрпрарпвч</definedName>
    <definedName name="орорпрапвкак">[3]!орорпрапвкак</definedName>
    <definedName name="орорпропмрм">[3]!орорпропмрм</definedName>
    <definedName name="орорпрпакв">[3]!орорпрпакв</definedName>
    <definedName name="орортитмимисаа">[3]!орортитмимисаа</definedName>
    <definedName name="орпорпаерв">[3]!орпорпаерв</definedName>
    <definedName name="орпрмпачвуыф">[3]!орпрмпачвуыф</definedName>
    <definedName name="орримими">[3]!орримими</definedName>
    <definedName name="памсмчвв" hidden="1">{#N/A,#N/A,TRUE,"Лист1";#N/A,#N/A,TRUE,"Лист2";#N/A,#N/A,TRUE,"Лист3"}</definedName>
    <definedName name="паопаорпопро">[3]!паопаорпопро</definedName>
    <definedName name="папаорпрпрпр" hidden="1">{#N/A,#N/A,TRUE,"Лист1";#N/A,#N/A,TRUE,"Лист2";#N/A,#N/A,TRUE,"Лист3"}</definedName>
    <definedName name="парапаорар">[3]!парапаорар</definedName>
    <definedName name="первый">#REF!</definedName>
    <definedName name="Период">#REF!</definedName>
    <definedName name="пиримисмсмчсы">[3]!пиримисмсмчсы</definedName>
    <definedName name="план56">[3]!план56</definedName>
    <definedName name="пмисмсмсчсмч">[3]!пмисмсмсчсмч</definedName>
    <definedName name="ПотериТЭ">[5]Лист!$A$400</definedName>
    <definedName name="пппп">[3]!пппп</definedName>
    <definedName name="пр">[3]!пр</definedName>
    <definedName name="праорарпвкав">[3]!праорарпвкав</definedName>
    <definedName name="прибыль3" hidden="1">{#N/A,#N/A,TRUE,"Лист1";#N/A,#N/A,TRUE,"Лист2";#N/A,#N/A,TRUE,"Лист3"}</definedName>
    <definedName name="Приложение" hidden="1">'[1]на 1 тут'!#REF!</definedName>
    <definedName name="про">[3]!про</definedName>
    <definedName name="пропорпшгршг">[3]!пропорпшгршг</definedName>
    <definedName name="Прочие_электроэнергии">'[15]Производство электроэнергии'!$A$132</definedName>
    <definedName name="прпрапапвавав">[3]!прпрапапвавав</definedName>
    <definedName name="прпропорпрпр" hidden="1">{#N/A,#N/A,TRUE,"Лист1";#N/A,#N/A,TRUE,"Лист2";#N/A,#N/A,TRUE,"Лист3"}</definedName>
    <definedName name="прпропрпрпорп">[3]!прпропрпрпорп</definedName>
    <definedName name="пррпрпрпорпроп">[3]!пррпрпрпорпроп</definedName>
    <definedName name="рапмапыввя">[3]!рапмапыввя</definedName>
    <definedName name="рис1" hidden="1">{#N/A,#N/A,TRUE,"Лист1";#N/A,#N/A,TRUE,"Лист2";#N/A,#N/A,TRUE,"Лист3"}</definedName>
    <definedName name="ркенвапапрарп">[3]!ркенвапапрарп</definedName>
    <definedName name="рмпп">[3]!рмпп</definedName>
    <definedName name="ролрпраправ">[3]!ролрпраправ</definedName>
    <definedName name="роо">[3]!роо</definedName>
    <definedName name="роорпрпваы">[3]!роорпрпваы</definedName>
    <definedName name="ропопопмо">[3]!ропопопмо</definedName>
    <definedName name="ропор">[3]!ропор</definedName>
    <definedName name="рортимсчвы" hidden="1">{#N/A,#N/A,TRUE,"Лист1";#N/A,#N/A,TRUE,"Лист2";#N/A,#N/A,TRUE,"Лист3"}</definedName>
    <definedName name="рпарпапрап">[3]!рпарпапрап</definedName>
    <definedName name="рпплордлпава">[3]!рпплордлпава</definedName>
    <definedName name="рпрпмимимссмваы">[3]!рпрпмимимссмваы</definedName>
    <definedName name="ррапав" hidden="1">{#N/A,#N/A,TRUE,"Лист1";#N/A,#N/A,TRUE,"Лист2";#N/A,#N/A,TRUE,"Лист3"}</definedName>
    <definedName name="с">[3]!с</definedName>
    <definedName name="саааа">'[19]Донэнерго февр'!$B$4:$B$65532</definedName>
    <definedName name="СальдоПереток">'[5]Производство электроэнергии'!$A$38</definedName>
    <definedName name="сапвпавапвапвп">[3]!сапвпавапвапвп</definedName>
    <definedName name="Собст">'[16]эл ст'!$A$360:$IV$360</definedName>
    <definedName name="Собств">'[16]эл ст'!$A$369:$IV$369</definedName>
    <definedName name="сс">[3]!сс</definedName>
    <definedName name="сссс">[3]!сссс</definedName>
    <definedName name="ссы">[3]!ссы</definedName>
    <definedName name="Стр_Кот">[5]структура!$A$38</definedName>
    <definedName name="Стр_ПерТЭ">[5]структура!$A$48</definedName>
    <definedName name="Стр_ПерЭЭ">[5]структура!$A$16</definedName>
    <definedName name="Стр_ПрТЭ">[5]структура!$A$26</definedName>
    <definedName name="Стр_ПрЭЭ">[5]структура!$A$5</definedName>
    <definedName name="Стр_ТЭС">[5]структура!$A$32</definedName>
    <definedName name="Стр_Финансы">[5]структура!$A$84</definedName>
    <definedName name="Стр_Финансы2">[5]структура!$A$49</definedName>
    <definedName name="т11всего_1">[5]Т11!$B$38</definedName>
    <definedName name="т11всего_2">[5]Т11!$B$69</definedName>
    <definedName name="т12п1_1">[13]Т12!$A$10</definedName>
    <definedName name="т12п1_2">[13]Т12!$A$22</definedName>
    <definedName name="т12п2_1">[13]Т12!$A$15</definedName>
    <definedName name="т12п2_2">[13]Т12!$A$27</definedName>
    <definedName name="т19.1п16">'[5]Т19.1'!$B$39</definedName>
    <definedName name="т1п15">[5]Т1!$B$36</definedName>
    <definedName name="т2п11">[5]Т2!$B$42</definedName>
    <definedName name="т2п12">[5]Т2!$B$47</definedName>
    <definedName name="т2п13">[5]Т2!$B$48</definedName>
    <definedName name="т3итого">[5]Т3!$B$31</definedName>
    <definedName name="т3п3">[13]Т3!#REF!</definedName>
    <definedName name="т6п5_1">[5]Т6!$B$12</definedName>
    <definedName name="т6п5_2">[5]Т6!$B$18</definedName>
    <definedName name="т7п4_1">[5]Т7!$B$20</definedName>
    <definedName name="т7п4_2">[5]Т7!$B$37</definedName>
    <definedName name="т7п5_1">[5]Т7!$B$22</definedName>
    <definedName name="т7п5_2">[5]Т7!$B$39</definedName>
    <definedName name="т7п6_1">[5]Т7!$B$25</definedName>
    <definedName name="т7п6_2">[5]Т7!$B$42</definedName>
    <definedName name="т8п1">[5]Т8!$B$8</definedName>
    <definedName name="тп" hidden="1">{#N/A,#N/A,TRUE,"Лист1";#N/A,#N/A,TRUE,"Лист2";#N/A,#N/A,TRUE,"Лист3"}</definedName>
    <definedName name="ТПм">'[20]НВВ утв тарифы'!$H$17</definedName>
    <definedName name="третий">#REF!</definedName>
    <definedName name="у">[3]!у</definedName>
    <definedName name="у1">[3]!у1</definedName>
    <definedName name="ук">[3]!ук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>[3]!УФ</definedName>
    <definedName name="уыавыапвпаворорол" hidden="1">{#N/A,#N/A,TRUE,"Лист1";#N/A,#N/A,TRUE,"Лист2";#N/A,#N/A,TRUE,"Лист3"}</definedName>
    <definedName name="уываываывыпавыа">[3]!уываываывыпавыа</definedName>
    <definedName name="Филиал">#REF!</definedName>
    <definedName name="фф">[3]!фф</definedName>
    <definedName name="хэзббббшоолп">[3]!хэзббббшоолп</definedName>
    <definedName name="ц">[3]!ц</definedName>
    <definedName name="ц1">[3]!ц1</definedName>
    <definedName name="цу">[3]!цу</definedName>
    <definedName name="цуа">[3]!цуа</definedName>
    <definedName name="чавапвапвавав">[3]!чавапвапвавав</definedName>
    <definedName name="четвертый">#REF!</definedName>
    <definedName name="Ш_СК">[5]Ш_Передача_ЭЭ!$A$79</definedName>
    <definedName name="шглоьотьиита">[3]!шглоьотьиита</definedName>
    <definedName name="шгншногрппрпр">[3]!шгншногрппрпр</definedName>
    <definedName name="шгоропропрап">[3]!шгоропропрап</definedName>
    <definedName name="шгшрормпавкаы" hidden="1">{#N/A,#N/A,TRUE,"Лист1";#N/A,#N/A,TRUE,"Лист2";#N/A,#N/A,TRUE,"Лист3"}</definedName>
    <definedName name="шгшщгшпрпрапа">[3]!шгшщгшпрпрапа</definedName>
    <definedName name="шоапвваыаыф" hidden="1">{#N/A,#N/A,TRUE,"Лист1";#N/A,#N/A,TRUE,"Лист2";#N/A,#N/A,TRUE,"Лист3"}</definedName>
    <definedName name="шогоитими">[3]!шогоитими</definedName>
    <definedName name="шооитиаавч" hidden="1">{#N/A,#N/A,TRUE,"Лист1";#N/A,#N/A,TRUE,"Лист2";#N/A,#N/A,TRUE,"Лист3"}</definedName>
    <definedName name="шорорррпапра">[3]!шорорррпапра</definedName>
    <definedName name="шоррпвакуф">[3]!шоррпвакуф</definedName>
    <definedName name="шорттисаавч">[3]!шорттисаавч</definedName>
    <definedName name="штлоррпммпачв">[3]!штлоррпммпачв</definedName>
    <definedName name="шшшшшо">[3]!шшшшшо</definedName>
    <definedName name="шщщолоорпап">[3]!шщщолоорпап</definedName>
    <definedName name="щ">[3]!щ</definedName>
    <definedName name="щзллторм">[3]!щзллторм</definedName>
    <definedName name="щзшщлщщошшо">[3]!щзшщлщщошшо</definedName>
    <definedName name="щзшщшщгшроо">[3]!щзшщшщгшроо</definedName>
    <definedName name="щоллопекв">[3]!щоллопекв</definedName>
    <definedName name="щомекв">[3]!щомекв</definedName>
    <definedName name="щшгшиекв">[3]!щшгшиекв</definedName>
    <definedName name="щшлдолрорми" hidden="1">{#N/A,#N/A,TRUE,"Лист1";#N/A,#N/A,TRUE,"Лист2";#N/A,#N/A,TRUE,"Лист3"}</definedName>
    <definedName name="щшолььти">[3]!щшолььти</definedName>
    <definedName name="щшропса">[3]!щшропса</definedName>
    <definedName name="щшщгтропрпвс">[3]!щшщгтропрпвс</definedName>
    <definedName name="ыв">[3]!ыв</definedName>
    <definedName name="ывявапро">[3]!ывявапро</definedName>
    <definedName name="ыуаы" hidden="1">{#N/A,#N/A,TRUE,"Лист1";#N/A,#N/A,TRUE,"Лист2";#N/A,#N/A,TRUE,"Лист3"}</definedName>
    <definedName name="ыыыы">[3]!ыыыы</definedName>
    <definedName name="ЬЬ">'[21]ИТОГИ  по Н,Р,Э,Q'!$A$2:$IV$4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>[3]!я</definedName>
    <definedName name="яя">[3]!яя</definedName>
    <definedName name="яяя">[3]!яяя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" i="1" l="1"/>
  <c r="E55" i="1" s="1"/>
  <c r="E11" i="1" l="1"/>
  <c r="F9" i="1" l="1"/>
  <c r="F10" i="1" l="1"/>
  <c r="F8" i="1"/>
  <c r="K250" i="1" l="1"/>
  <c r="J250" i="1"/>
  <c r="I250" i="1"/>
  <c r="K249" i="1"/>
  <c r="J249" i="1"/>
  <c r="I249" i="1"/>
  <c r="K248" i="1"/>
  <c r="J248" i="1"/>
  <c r="I248" i="1"/>
  <c r="K247" i="1"/>
  <c r="J247" i="1"/>
  <c r="I247" i="1"/>
  <c r="K246" i="1"/>
  <c r="J246" i="1"/>
  <c r="I246" i="1"/>
  <c r="K245" i="1"/>
  <c r="J245" i="1"/>
  <c r="I245" i="1"/>
  <c r="K244" i="1"/>
  <c r="J244" i="1"/>
  <c r="I244" i="1"/>
  <c r="K243" i="1"/>
  <c r="J243" i="1"/>
  <c r="I243" i="1"/>
  <c r="I237" i="1" s="1"/>
  <c r="K242" i="1"/>
  <c r="J242" i="1"/>
  <c r="I242" i="1"/>
  <c r="K241" i="1"/>
  <c r="J241" i="1"/>
  <c r="I241" i="1"/>
  <c r="E241" i="1"/>
  <c r="E242" i="1" s="1"/>
  <c r="E243" i="1" s="1"/>
  <c r="H240" i="1"/>
  <c r="G240" i="1"/>
  <c r="F240" i="1"/>
  <c r="H239" i="1"/>
  <c r="G239" i="1"/>
  <c r="F239" i="1"/>
  <c r="H238" i="1"/>
  <c r="G238" i="1"/>
  <c r="F238" i="1"/>
  <c r="B238" i="1"/>
  <c r="B241" i="1" s="1"/>
  <c r="B242" i="1" s="1"/>
  <c r="B243" i="1" s="1"/>
  <c r="K236" i="1"/>
  <c r="J236" i="1"/>
  <c r="I236" i="1"/>
  <c r="K235" i="1"/>
  <c r="J235" i="1"/>
  <c r="I235" i="1"/>
  <c r="K234" i="1"/>
  <c r="J234" i="1"/>
  <c r="I234" i="1"/>
  <c r="K233" i="1"/>
  <c r="J233" i="1"/>
  <c r="I233" i="1"/>
  <c r="K232" i="1"/>
  <c r="J232" i="1"/>
  <c r="I232" i="1"/>
  <c r="K231" i="1"/>
  <c r="J231" i="1"/>
  <c r="I231" i="1"/>
  <c r="K230" i="1"/>
  <c r="J230" i="1"/>
  <c r="I230" i="1"/>
  <c r="K229" i="1"/>
  <c r="J229" i="1"/>
  <c r="I229" i="1"/>
  <c r="K228" i="1"/>
  <c r="J228" i="1"/>
  <c r="I228" i="1"/>
  <c r="K227" i="1"/>
  <c r="J227" i="1"/>
  <c r="I227" i="1"/>
  <c r="E227" i="1"/>
  <c r="E228" i="1" s="1"/>
  <c r="E229" i="1" s="1"/>
  <c r="H226" i="1"/>
  <c r="G226" i="1"/>
  <c r="F226" i="1"/>
  <c r="H225" i="1"/>
  <c r="G225" i="1"/>
  <c r="F225" i="1"/>
  <c r="H224" i="1"/>
  <c r="G224" i="1"/>
  <c r="F224" i="1"/>
  <c r="B224" i="1"/>
  <c r="B227" i="1" s="1"/>
  <c r="B228" i="1" s="1"/>
  <c r="B229" i="1" s="1"/>
  <c r="B210" i="1"/>
  <c r="B213" i="1" s="1"/>
  <c r="B214" i="1" s="1"/>
  <c r="B215" i="1" s="1"/>
  <c r="K222" i="1"/>
  <c r="J222" i="1"/>
  <c r="I222" i="1"/>
  <c r="K221" i="1"/>
  <c r="J221" i="1"/>
  <c r="I221" i="1"/>
  <c r="K220" i="1"/>
  <c r="J220" i="1"/>
  <c r="I220" i="1"/>
  <c r="K219" i="1"/>
  <c r="J219" i="1"/>
  <c r="I219" i="1"/>
  <c r="K218" i="1"/>
  <c r="J218" i="1"/>
  <c r="I218" i="1"/>
  <c r="K217" i="1"/>
  <c r="J217" i="1"/>
  <c r="I217" i="1"/>
  <c r="K216" i="1"/>
  <c r="J216" i="1"/>
  <c r="I216" i="1"/>
  <c r="K215" i="1"/>
  <c r="J215" i="1"/>
  <c r="I215" i="1"/>
  <c r="K214" i="1"/>
  <c r="J214" i="1"/>
  <c r="I214" i="1"/>
  <c r="K213" i="1"/>
  <c r="J213" i="1"/>
  <c r="I213" i="1"/>
  <c r="E213" i="1"/>
  <c r="E214" i="1" s="1"/>
  <c r="E215" i="1" s="1"/>
  <c r="H212" i="1"/>
  <c r="G212" i="1"/>
  <c r="F212" i="1"/>
  <c r="H211" i="1"/>
  <c r="G211" i="1"/>
  <c r="F211" i="1"/>
  <c r="H210" i="1"/>
  <c r="G210" i="1"/>
  <c r="F210" i="1"/>
  <c r="K208" i="1"/>
  <c r="J208" i="1"/>
  <c r="I208" i="1"/>
  <c r="K207" i="1"/>
  <c r="J207" i="1"/>
  <c r="I207" i="1"/>
  <c r="K206" i="1"/>
  <c r="J206" i="1"/>
  <c r="I206" i="1"/>
  <c r="K205" i="1"/>
  <c r="J205" i="1"/>
  <c r="I205" i="1"/>
  <c r="K204" i="1"/>
  <c r="J204" i="1"/>
  <c r="I204" i="1"/>
  <c r="K203" i="1"/>
  <c r="J203" i="1"/>
  <c r="I203" i="1"/>
  <c r="K202" i="1"/>
  <c r="J202" i="1"/>
  <c r="I202" i="1"/>
  <c r="K201" i="1"/>
  <c r="J201" i="1"/>
  <c r="I201" i="1"/>
  <c r="K200" i="1"/>
  <c r="J200" i="1"/>
  <c r="I200" i="1"/>
  <c r="K199" i="1"/>
  <c r="J199" i="1"/>
  <c r="I199" i="1"/>
  <c r="E199" i="1"/>
  <c r="E200" i="1" s="1"/>
  <c r="E201" i="1" s="1"/>
  <c r="H198" i="1"/>
  <c r="G198" i="1"/>
  <c r="F198" i="1"/>
  <c r="H197" i="1"/>
  <c r="G197" i="1"/>
  <c r="F197" i="1"/>
  <c r="H196" i="1"/>
  <c r="G196" i="1"/>
  <c r="F196" i="1"/>
  <c r="B196" i="1"/>
  <c r="B199" i="1" s="1"/>
  <c r="B200" i="1" s="1"/>
  <c r="B201" i="1" s="1"/>
  <c r="K164" i="1"/>
  <c r="J164" i="1"/>
  <c r="I164" i="1"/>
  <c r="K163" i="1"/>
  <c r="J163" i="1"/>
  <c r="I163" i="1"/>
  <c r="K162" i="1"/>
  <c r="J162" i="1"/>
  <c r="I162" i="1"/>
  <c r="K161" i="1"/>
  <c r="J161" i="1"/>
  <c r="I161" i="1"/>
  <c r="K160" i="1"/>
  <c r="J160" i="1"/>
  <c r="I160" i="1"/>
  <c r="K159" i="1"/>
  <c r="J159" i="1"/>
  <c r="I159" i="1"/>
  <c r="K158" i="1"/>
  <c r="J158" i="1"/>
  <c r="I158" i="1"/>
  <c r="K157" i="1"/>
  <c r="J157" i="1"/>
  <c r="I157" i="1"/>
  <c r="K156" i="1"/>
  <c r="J156" i="1"/>
  <c r="I156" i="1"/>
  <c r="K155" i="1"/>
  <c r="J155" i="1"/>
  <c r="I155" i="1"/>
  <c r="E155" i="1"/>
  <c r="E156" i="1" s="1"/>
  <c r="E157" i="1" s="1"/>
  <c r="H154" i="1"/>
  <c r="G154" i="1"/>
  <c r="F154" i="1"/>
  <c r="H153" i="1"/>
  <c r="G153" i="1"/>
  <c r="F153" i="1"/>
  <c r="H152" i="1"/>
  <c r="G152" i="1"/>
  <c r="F152" i="1"/>
  <c r="B152" i="1"/>
  <c r="B155" i="1" s="1"/>
  <c r="B156" i="1" s="1"/>
  <c r="B157" i="1" s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K143" i="1"/>
  <c r="J143" i="1"/>
  <c r="I143" i="1"/>
  <c r="K142" i="1"/>
  <c r="J142" i="1"/>
  <c r="I142" i="1"/>
  <c r="K141" i="1"/>
  <c r="J141" i="1"/>
  <c r="I141" i="1"/>
  <c r="E141" i="1"/>
  <c r="E142" i="1" s="1"/>
  <c r="E143" i="1" s="1"/>
  <c r="H140" i="1"/>
  <c r="G140" i="1"/>
  <c r="F140" i="1"/>
  <c r="H139" i="1"/>
  <c r="G139" i="1"/>
  <c r="F139" i="1"/>
  <c r="H138" i="1"/>
  <c r="G138" i="1"/>
  <c r="F138" i="1"/>
  <c r="B138" i="1"/>
  <c r="B141" i="1" s="1"/>
  <c r="B142" i="1" s="1"/>
  <c r="B143" i="1" s="1"/>
  <c r="E170" i="1"/>
  <c r="E171" i="1" s="1"/>
  <c r="E172" i="1" s="1"/>
  <c r="B167" i="1"/>
  <c r="B170" i="1" s="1"/>
  <c r="B171" i="1" s="1"/>
  <c r="B172" i="1" s="1"/>
  <c r="K193" i="1"/>
  <c r="J193" i="1"/>
  <c r="I193" i="1"/>
  <c r="K192" i="1"/>
  <c r="J192" i="1"/>
  <c r="I192" i="1"/>
  <c r="K191" i="1"/>
  <c r="J191" i="1"/>
  <c r="I191" i="1"/>
  <c r="K190" i="1"/>
  <c r="J190" i="1"/>
  <c r="I190" i="1"/>
  <c r="K189" i="1"/>
  <c r="J189" i="1"/>
  <c r="I189" i="1"/>
  <c r="K188" i="1"/>
  <c r="J188" i="1"/>
  <c r="I188" i="1"/>
  <c r="K187" i="1"/>
  <c r="J187" i="1"/>
  <c r="I187" i="1"/>
  <c r="K186" i="1"/>
  <c r="J186" i="1"/>
  <c r="I186" i="1"/>
  <c r="K185" i="1"/>
  <c r="J185" i="1"/>
  <c r="I185" i="1"/>
  <c r="K184" i="1"/>
  <c r="J184" i="1"/>
  <c r="I184" i="1"/>
  <c r="E184" i="1"/>
  <c r="E185" i="1" s="1"/>
  <c r="E186" i="1" s="1"/>
  <c r="H183" i="1"/>
  <c r="G183" i="1"/>
  <c r="F183" i="1"/>
  <c r="H182" i="1"/>
  <c r="G182" i="1"/>
  <c r="F182" i="1"/>
  <c r="H181" i="1"/>
  <c r="G181" i="1"/>
  <c r="F181" i="1"/>
  <c r="B181" i="1"/>
  <c r="B184" i="1" s="1"/>
  <c r="B185" i="1" s="1"/>
  <c r="B186" i="1" s="1"/>
  <c r="K179" i="1"/>
  <c r="J179" i="1"/>
  <c r="I179" i="1"/>
  <c r="K178" i="1"/>
  <c r="J178" i="1"/>
  <c r="I178" i="1"/>
  <c r="K177" i="1"/>
  <c r="J177" i="1"/>
  <c r="I177" i="1"/>
  <c r="K176" i="1"/>
  <c r="J176" i="1"/>
  <c r="I176" i="1"/>
  <c r="K175" i="1"/>
  <c r="J175" i="1"/>
  <c r="I175" i="1"/>
  <c r="K174" i="1"/>
  <c r="J174" i="1"/>
  <c r="I174" i="1"/>
  <c r="K173" i="1"/>
  <c r="J173" i="1"/>
  <c r="I173" i="1"/>
  <c r="K172" i="1"/>
  <c r="J172" i="1"/>
  <c r="I172" i="1"/>
  <c r="K171" i="1"/>
  <c r="J171" i="1"/>
  <c r="I171" i="1"/>
  <c r="K170" i="1"/>
  <c r="J170" i="1"/>
  <c r="I170" i="1"/>
  <c r="H169" i="1"/>
  <c r="G169" i="1"/>
  <c r="F169" i="1"/>
  <c r="H168" i="1"/>
  <c r="G168" i="1"/>
  <c r="F168" i="1"/>
  <c r="H167" i="1"/>
  <c r="G167" i="1"/>
  <c r="F167" i="1"/>
  <c r="B123" i="1"/>
  <c r="B126" i="1" s="1"/>
  <c r="B127" i="1" s="1"/>
  <c r="B128" i="1" s="1"/>
  <c r="K135" i="1"/>
  <c r="J135" i="1"/>
  <c r="I135" i="1"/>
  <c r="K134" i="1"/>
  <c r="J134" i="1"/>
  <c r="I134" i="1"/>
  <c r="K133" i="1"/>
  <c r="J133" i="1"/>
  <c r="I133" i="1"/>
  <c r="K132" i="1"/>
  <c r="J132" i="1"/>
  <c r="I132" i="1"/>
  <c r="K131" i="1"/>
  <c r="J131" i="1"/>
  <c r="I131" i="1"/>
  <c r="K130" i="1"/>
  <c r="J130" i="1"/>
  <c r="I130" i="1"/>
  <c r="K129" i="1"/>
  <c r="J129" i="1"/>
  <c r="I129" i="1"/>
  <c r="K128" i="1"/>
  <c r="J128" i="1"/>
  <c r="I128" i="1"/>
  <c r="K127" i="1"/>
  <c r="J127" i="1"/>
  <c r="I127" i="1"/>
  <c r="K126" i="1"/>
  <c r="J126" i="1"/>
  <c r="I126" i="1"/>
  <c r="E126" i="1"/>
  <c r="E127" i="1" s="1"/>
  <c r="E128" i="1" s="1"/>
  <c r="H125" i="1"/>
  <c r="G125" i="1"/>
  <c r="F125" i="1"/>
  <c r="H124" i="1"/>
  <c r="G124" i="1"/>
  <c r="F124" i="1"/>
  <c r="H123" i="1"/>
  <c r="G123" i="1"/>
  <c r="F123" i="1"/>
  <c r="K121" i="1"/>
  <c r="J121" i="1"/>
  <c r="I121" i="1"/>
  <c r="K120" i="1"/>
  <c r="J120" i="1"/>
  <c r="I120" i="1"/>
  <c r="K119" i="1"/>
  <c r="J119" i="1"/>
  <c r="I119" i="1"/>
  <c r="K118" i="1"/>
  <c r="J118" i="1"/>
  <c r="I118" i="1"/>
  <c r="K117" i="1"/>
  <c r="J117" i="1"/>
  <c r="I117" i="1"/>
  <c r="K116" i="1"/>
  <c r="J116" i="1"/>
  <c r="I116" i="1"/>
  <c r="K115" i="1"/>
  <c r="J115" i="1"/>
  <c r="I115" i="1"/>
  <c r="K114" i="1"/>
  <c r="J114" i="1"/>
  <c r="I114" i="1"/>
  <c r="K113" i="1"/>
  <c r="J113" i="1"/>
  <c r="I113" i="1"/>
  <c r="K112" i="1"/>
  <c r="J112" i="1"/>
  <c r="I112" i="1"/>
  <c r="E112" i="1"/>
  <c r="E113" i="1" s="1"/>
  <c r="E114" i="1" s="1"/>
  <c r="H111" i="1"/>
  <c r="G111" i="1"/>
  <c r="F111" i="1"/>
  <c r="H110" i="1"/>
  <c r="G110" i="1"/>
  <c r="F110" i="1"/>
  <c r="H109" i="1"/>
  <c r="G109" i="1"/>
  <c r="F109" i="1"/>
  <c r="B109" i="1"/>
  <c r="B112" i="1" s="1"/>
  <c r="B113" i="1" s="1"/>
  <c r="B114" i="1" s="1"/>
  <c r="K106" i="1"/>
  <c r="J106" i="1"/>
  <c r="I106" i="1"/>
  <c r="K105" i="1"/>
  <c r="J105" i="1"/>
  <c r="I105" i="1"/>
  <c r="K104" i="1"/>
  <c r="J104" i="1"/>
  <c r="I104" i="1"/>
  <c r="K103" i="1"/>
  <c r="J103" i="1"/>
  <c r="I103" i="1"/>
  <c r="K102" i="1"/>
  <c r="J102" i="1"/>
  <c r="I102" i="1"/>
  <c r="K101" i="1"/>
  <c r="J101" i="1"/>
  <c r="I101" i="1"/>
  <c r="K100" i="1"/>
  <c r="J100" i="1"/>
  <c r="I100" i="1"/>
  <c r="K99" i="1"/>
  <c r="J99" i="1"/>
  <c r="I99" i="1"/>
  <c r="K98" i="1"/>
  <c r="J98" i="1"/>
  <c r="I98" i="1"/>
  <c r="K97" i="1"/>
  <c r="J97" i="1"/>
  <c r="I97" i="1"/>
  <c r="E97" i="1"/>
  <c r="E98" i="1" s="1"/>
  <c r="E99" i="1" s="1"/>
  <c r="H96" i="1"/>
  <c r="G96" i="1"/>
  <c r="F96" i="1"/>
  <c r="H95" i="1"/>
  <c r="G95" i="1"/>
  <c r="F95" i="1"/>
  <c r="H94" i="1"/>
  <c r="G94" i="1"/>
  <c r="F94" i="1"/>
  <c r="B94" i="1"/>
  <c r="B97" i="1" s="1"/>
  <c r="B98" i="1" s="1"/>
  <c r="B99" i="1" s="1"/>
  <c r="K92" i="1"/>
  <c r="J92" i="1"/>
  <c r="I92" i="1"/>
  <c r="K91" i="1"/>
  <c r="J91" i="1"/>
  <c r="I91" i="1"/>
  <c r="K90" i="1"/>
  <c r="J90" i="1"/>
  <c r="I90" i="1"/>
  <c r="K89" i="1"/>
  <c r="J89" i="1"/>
  <c r="I89" i="1"/>
  <c r="K88" i="1"/>
  <c r="J88" i="1"/>
  <c r="I88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E83" i="1"/>
  <c r="E84" i="1" s="1"/>
  <c r="E85" i="1" s="1"/>
  <c r="H82" i="1"/>
  <c r="G82" i="1"/>
  <c r="F82" i="1"/>
  <c r="H81" i="1"/>
  <c r="G81" i="1"/>
  <c r="F81" i="1"/>
  <c r="H80" i="1"/>
  <c r="G80" i="1"/>
  <c r="F80" i="1"/>
  <c r="B80" i="1"/>
  <c r="B83" i="1" s="1"/>
  <c r="B84" i="1" s="1"/>
  <c r="B85" i="1" s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E68" i="1"/>
  <c r="E69" i="1" s="1"/>
  <c r="E70" i="1" s="1"/>
  <c r="H67" i="1"/>
  <c r="G67" i="1"/>
  <c r="F67" i="1"/>
  <c r="H66" i="1"/>
  <c r="G66" i="1"/>
  <c r="F66" i="1"/>
  <c r="H65" i="1"/>
  <c r="G65" i="1"/>
  <c r="F65" i="1"/>
  <c r="B65" i="1"/>
  <c r="B68" i="1" s="1"/>
  <c r="B69" i="1" s="1"/>
  <c r="B70" i="1" s="1"/>
  <c r="B51" i="1"/>
  <c r="B54" i="1" s="1"/>
  <c r="B55" i="1" s="1"/>
  <c r="B56" i="1" s="1"/>
  <c r="B57" i="1" s="1"/>
  <c r="B58" i="1" s="1"/>
  <c r="F51" i="1"/>
  <c r="H53" i="1"/>
  <c r="G53" i="1"/>
  <c r="F53" i="1"/>
  <c r="H52" i="1"/>
  <c r="G52" i="1"/>
  <c r="F52" i="1"/>
  <c r="H51" i="1"/>
  <c r="G51" i="1"/>
  <c r="H38" i="1"/>
  <c r="G38" i="1"/>
  <c r="F38" i="1"/>
  <c r="H37" i="1"/>
  <c r="G37" i="1"/>
  <c r="F37" i="1"/>
  <c r="H36" i="1"/>
  <c r="G36" i="1"/>
  <c r="F36" i="1"/>
  <c r="F22" i="1"/>
  <c r="F7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17" i="1"/>
  <c r="J17" i="1"/>
  <c r="I17" i="1"/>
  <c r="K16" i="1"/>
  <c r="J16" i="1"/>
  <c r="I16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E56" i="1"/>
  <c r="E57" i="1" s="1"/>
  <c r="E58" i="1" s="1"/>
  <c r="H209" i="1" l="1"/>
  <c r="H93" i="1"/>
  <c r="F64" i="1"/>
  <c r="G180" i="1"/>
  <c r="G151" i="1"/>
  <c r="G237" i="1"/>
  <c r="G122" i="1"/>
  <c r="G64" i="1"/>
  <c r="F35" i="1"/>
  <c r="H35" i="1"/>
  <c r="G79" i="1"/>
  <c r="F79" i="1"/>
  <c r="H79" i="1"/>
  <c r="G108" i="1"/>
  <c r="F108" i="1"/>
  <c r="H108" i="1"/>
  <c r="F166" i="1"/>
  <c r="H166" i="1"/>
  <c r="G137" i="1"/>
  <c r="F137" i="1"/>
  <c r="H137" i="1"/>
  <c r="G195" i="1"/>
  <c r="H195" i="1"/>
  <c r="G223" i="1"/>
  <c r="F223" i="1"/>
  <c r="H223" i="1"/>
  <c r="F93" i="1"/>
  <c r="G93" i="1"/>
  <c r="F122" i="1"/>
  <c r="F180" i="1"/>
  <c r="H180" i="1"/>
  <c r="F151" i="1"/>
  <c r="H151" i="1"/>
  <c r="G209" i="1"/>
  <c r="F209" i="1"/>
  <c r="F237" i="1"/>
  <c r="G50" i="1"/>
  <c r="F50" i="1"/>
  <c r="G35" i="1"/>
  <c r="H50" i="1"/>
  <c r="H64" i="1"/>
  <c r="H122" i="1"/>
  <c r="G166" i="1"/>
  <c r="F195" i="1"/>
  <c r="H237" i="1"/>
  <c r="I238" i="1"/>
  <c r="I224" i="1" s="1"/>
  <c r="K240" i="1"/>
  <c r="K226" i="1" s="1"/>
  <c r="K212" i="1" s="1"/>
  <c r="K198" i="1" s="1"/>
  <c r="K183" i="1" s="1"/>
  <c r="K169" i="1" s="1"/>
  <c r="K154" i="1" s="1"/>
  <c r="K140" i="1" s="1"/>
  <c r="K125" i="1" s="1"/>
  <c r="K111" i="1" s="1"/>
  <c r="K96" i="1" s="1"/>
  <c r="K82" i="1" s="1"/>
  <c r="K67" i="1" s="1"/>
  <c r="K53" i="1" s="1"/>
  <c r="J239" i="1"/>
  <c r="J225" i="1" s="1"/>
  <c r="J211" i="1" s="1"/>
  <c r="J197" i="1" s="1"/>
  <c r="J182" i="1" s="1"/>
  <c r="J168" i="1" s="1"/>
  <c r="J153" i="1" s="1"/>
  <c r="J139" i="1" s="1"/>
  <c r="J124" i="1" s="1"/>
  <c r="J110" i="1" s="1"/>
  <c r="J95" i="1" s="1"/>
  <c r="J81" i="1" s="1"/>
  <c r="J66" i="1" s="1"/>
  <c r="J52" i="1" s="1"/>
  <c r="E230" i="1"/>
  <c r="E231" i="1" s="1"/>
  <c r="E232" i="1"/>
  <c r="E233" i="1" s="1"/>
  <c r="E234" i="1" s="1"/>
  <c r="E235" i="1" s="1"/>
  <c r="E236" i="1" s="1"/>
  <c r="E244" i="1"/>
  <c r="E245" i="1" s="1"/>
  <c r="E246" i="1"/>
  <c r="E247" i="1" s="1"/>
  <c r="E248" i="1" s="1"/>
  <c r="E249" i="1" s="1"/>
  <c r="E250" i="1" s="1"/>
  <c r="B230" i="1"/>
  <c r="B231" i="1" s="1"/>
  <c r="B232" i="1"/>
  <c r="B233" i="1" s="1"/>
  <c r="B234" i="1" s="1"/>
  <c r="B235" i="1" s="1"/>
  <c r="B236" i="1" s="1"/>
  <c r="B246" i="1"/>
  <c r="B247" i="1" s="1"/>
  <c r="B248" i="1" s="1"/>
  <c r="B249" i="1" s="1"/>
  <c r="B250" i="1" s="1"/>
  <c r="B244" i="1"/>
  <c r="B245" i="1" s="1"/>
  <c r="B216" i="1"/>
  <c r="B217" i="1" s="1"/>
  <c r="B218" i="1"/>
  <c r="B219" i="1" s="1"/>
  <c r="B220" i="1" s="1"/>
  <c r="B221" i="1" s="1"/>
  <c r="B222" i="1" s="1"/>
  <c r="B202" i="1"/>
  <c r="B203" i="1" s="1"/>
  <c r="B204" i="1"/>
  <c r="B205" i="1" s="1"/>
  <c r="B206" i="1" s="1"/>
  <c r="B207" i="1" s="1"/>
  <c r="B208" i="1" s="1"/>
  <c r="E216" i="1"/>
  <c r="E217" i="1" s="1"/>
  <c r="E218" i="1"/>
  <c r="E219" i="1" s="1"/>
  <c r="E220" i="1" s="1"/>
  <c r="E221" i="1" s="1"/>
  <c r="E222" i="1" s="1"/>
  <c r="E204" i="1"/>
  <c r="E205" i="1" s="1"/>
  <c r="E206" i="1" s="1"/>
  <c r="E207" i="1" s="1"/>
  <c r="E208" i="1" s="1"/>
  <c r="E202" i="1"/>
  <c r="E203" i="1" s="1"/>
  <c r="E158" i="1"/>
  <c r="E159" i="1" s="1"/>
  <c r="E160" i="1"/>
  <c r="E161" i="1" s="1"/>
  <c r="E162" i="1" s="1"/>
  <c r="E163" i="1" s="1"/>
  <c r="E164" i="1" s="1"/>
  <c r="E144" i="1"/>
  <c r="E145" i="1" s="1"/>
  <c r="E146" i="1"/>
  <c r="E147" i="1" s="1"/>
  <c r="E148" i="1" s="1"/>
  <c r="E149" i="1" s="1"/>
  <c r="E150" i="1" s="1"/>
  <c r="B160" i="1"/>
  <c r="B161" i="1" s="1"/>
  <c r="B162" i="1" s="1"/>
  <c r="B163" i="1" s="1"/>
  <c r="B164" i="1" s="1"/>
  <c r="B158" i="1"/>
  <c r="B159" i="1" s="1"/>
  <c r="B144" i="1"/>
  <c r="B145" i="1" s="1"/>
  <c r="B146" i="1"/>
  <c r="B147" i="1" s="1"/>
  <c r="B148" i="1" s="1"/>
  <c r="B149" i="1" s="1"/>
  <c r="B150" i="1" s="1"/>
  <c r="E59" i="1"/>
  <c r="E60" i="1" s="1"/>
  <c r="E61" i="1" s="1"/>
  <c r="E62" i="1" s="1"/>
  <c r="E63" i="1" s="1"/>
  <c r="E173" i="1"/>
  <c r="E174" i="1" s="1"/>
  <c r="E175" i="1"/>
  <c r="E176" i="1" s="1"/>
  <c r="E177" i="1" s="1"/>
  <c r="E178" i="1" s="1"/>
  <c r="E179" i="1" s="1"/>
  <c r="E187" i="1"/>
  <c r="E188" i="1" s="1"/>
  <c r="E189" i="1"/>
  <c r="E190" i="1" s="1"/>
  <c r="E191" i="1" s="1"/>
  <c r="E192" i="1" s="1"/>
  <c r="E193" i="1" s="1"/>
  <c r="B173" i="1"/>
  <c r="B174" i="1" s="1"/>
  <c r="B175" i="1"/>
  <c r="B176" i="1" s="1"/>
  <c r="B177" i="1" s="1"/>
  <c r="B178" i="1" s="1"/>
  <c r="B179" i="1" s="1"/>
  <c r="B189" i="1"/>
  <c r="B190" i="1" s="1"/>
  <c r="B191" i="1" s="1"/>
  <c r="B192" i="1" s="1"/>
  <c r="B193" i="1" s="1"/>
  <c r="B187" i="1"/>
  <c r="B188" i="1" s="1"/>
  <c r="E115" i="1"/>
  <c r="E116" i="1" s="1"/>
  <c r="E117" i="1"/>
  <c r="E118" i="1" s="1"/>
  <c r="E119" i="1" s="1"/>
  <c r="E120" i="1" s="1"/>
  <c r="E121" i="1" s="1"/>
  <c r="E129" i="1"/>
  <c r="E130" i="1" s="1"/>
  <c r="E131" i="1"/>
  <c r="E132" i="1" s="1"/>
  <c r="E133" i="1" s="1"/>
  <c r="E134" i="1" s="1"/>
  <c r="E135" i="1" s="1"/>
  <c r="B115" i="1"/>
  <c r="B116" i="1" s="1"/>
  <c r="B117" i="1"/>
  <c r="B118" i="1" s="1"/>
  <c r="B119" i="1" s="1"/>
  <c r="B120" i="1" s="1"/>
  <c r="B121" i="1" s="1"/>
  <c r="B131" i="1"/>
  <c r="B132" i="1" s="1"/>
  <c r="B133" i="1" s="1"/>
  <c r="B134" i="1" s="1"/>
  <c r="B135" i="1" s="1"/>
  <c r="B129" i="1"/>
  <c r="B130" i="1" s="1"/>
  <c r="B88" i="1"/>
  <c r="B89" i="1" s="1"/>
  <c r="B90" i="1" s="1"/>
  <c r="B91" i="1" s="1"/>
  <c r="B92" i="1" s="1"/>
  <c r="B86" i="1"/>
  <c r="B87" i="1" s="1"/>
  <c r="B100" i="1"/>
  <c r="B101" i="1" s="1"/>
  <c r="B102" i="1"/>
  <c r="B103" i="1" s="1"/>
  <c r="B104" i="1" s="1"/>
  <c r="B105" i="1" s="1"/>
  <c r="B106" i="1" s="1"/>
  <c r="E88" i="1"/>
  <c r="E89" i="1" s="1"/>
  <c r="E90" i="1" s="1"/>
  <c r="E91" i="1" s="1"/>
  <c r="E92" i="1" s="1"/>
  <c r="E86" i="1"/>
  <c r="E87" i="1" s="1"/>
  <c r="E102" i="1"/>
  <c r="E103" i="1" s="1"/>
  <c r="E104" i="1" s="1"/>
  <c r="E105" i="1" s="1"/>
  <c r="E106" i="1" s="1"/>
  <c r="E100" i="1"/>
  <c r="E101" i="1" s="1"/>
  <c r="E73" i="1"/>
  <c r="E74" i="1" s="1"/>
  <c r="E75" i="1" s="1"/>
  <c r="E76" i="1" s="1"/>
  <c r="E77" i="1" s="1"/>
  <c r="E71" i="1"/>
  <c r="E72" i="1" s="1"/>
  <c r="B73" i="1"/>
  <c r="B74" i="1" s="1"/>
  <c r="B75" i="1" s="1"/>
  <c r="B76" i="1" s="1"/>
  <c r="B77" i="1" s="1"/>
  <c r="B71" i="1"/>
  <c r="B72" i="1" s="1"/>
  <c r="B59" i="1"/>
  <c r="B60" i="1" s="1"/>
  <c r="B61" i="1" s="1"/>
  <c r="B62" i="1" s="1"/>
  <c r="B63" i="1" s="1"/>
  <c r="I223" i="1" l="1"/>
  <c r="I209" i="1" s="1"/>
  <c r="I210" i="1" l="1"/>
  <c r="I195" i="1" s="1"/>
  <c r="I196" i="1" l="1"/>
  <c r="I180" i="1" s="1"/>
  <c r="I181" i="1" l="1"/>
  <c r="I166" i="1" s="1"/>
  <c r="I167" i="1" l="1"/>
  <c r="I152" i="1" s="1"/>
  <c r="I151" i="1" l="1"/>
  <c r="I138" i="1" l="1"/>
  <c r="I137" i="1"/>
  <c r="I122" i="1" l="1"/>
  <c r="I123" i="1"/>
  <c r="I108" i="1" l="1"/>
  <c r="I109" i="1"/>
  <c r="I93" i="1" s="1"/>
  <c r="I11" i="1"/>
  <c r="I94" i="1" l="1"/>
  <c r="I79" i="1" s="1"/>
  <c r="E39" i="1"/>
  <c r="E25" i="1"/>
  <c r="I80" i="1" l="1"/>
  <c r="I65" i="1" s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K25" i="1"/>
  <c r="J25" i="1"/>
  <c r="I25" i="1"/>
  <c r="I18" i="1"/>
  <c r="J18" i="1"/>
  <c r="K18" i="1"/>
  <c r="I19" i="1"/>
  <c r="J19" i="1"/>
  <c r="K19" i="1"/>
  <c r="I20" i="1"/>
  <c r="J20" i="1"/>
  <c r="K20" i="1"/>
  <c r="I12" i="1"/>
  <c r="J12" i="1"/>
  <c r="K12" i="1"/>
  <c r="I13" i="1"/>
  <c r="J13" i="1"/>
  <c r="K13" i="1"/>
  <c r="I14" i="1"/>
  <c r="J14" i="1"/>
  <c r="K14" i="1"/>
  <c r="I15" i="1"/>
  <c r="J15" i="1"/>
  <c r="K15" i="1"/>
  <c r="K11" i="1"/>
  <c r="J11" i="1"/>
  <c r="G9" i="1"/>
  <c r="I64" i="1" l="1"/>
  <c r="I7" i="1"/>
  <c r="I21" i="1"/>
  <c r="J9" i="1"/>
  <c r="I50" i="1" l="1"/>
  <c r="I51" i="1"/>
  <c r="E26" i="1"/>
  <c r="E27" i="1" s="1"/>
  <c r="E28" i="1" s="1"/>
  <c r="E29" i="1" s="1"/>
  <c r="E30" i="1" s="1"/>
  <c r="E31" i="1" s="1"/>
  <c r="E32" i="1" s="1"/>
  <c r="E33" i="1" s="1"/>
  <c r="E34" i="1" s="1"/>
  <c r="E12" i="1"/>
  <c r="E13" i="1" s="1"/>
  <c r="E14" i="1" s="1"/>
  <c r="E15" i="1" s="1"/>
  <c r="E16" i="1" s="1"/>
  <c r="E17" i="1" s="1"/>
  <c r="E18" i="1" s="1"/>
  <c r="E19" i="1" s="1"/>
  <c r="E20" i="1" s="1"/>
  <c r="E40" i="1"/>
  <c r="E41" i="1" s="1"/>
  <c r="E42" i="1" s="1"/>
  <c r="E43" i="1" s="1"/>
  <c r="E44" i="1" s="1"/>
  <c r="E45" i="1" s="1"/>
  <c r="E46" i="1" s="1"/>
  <c r="E47" i="1" s="1"/>
  <c r="E48" i="1" s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B39" i="1"/>
  <c r="B40" i="1" s="1"/>
  <c r="B41" i="1" s="1"/>
  <c r="B42" i="1" s="1"/>
  <c r="B43" i="1" s="1"/>
  <c r="B44" i="1" s="1"/>
  <c r="B45" i="1" s="1"/>
  <c r="B46" i="1" s="1"/>
  <c r="B47" i="1" s="1"/>
  <c r="B48" i="1" s="1"/>
  <c r="B25" i="1"/>
  <c r="B26" i="1" s="1"/>
  <c r="B27" i="1" s="1"/>
  <c r="B28" i="1" s="1"/>
  <c r="B29" i="1" s="1"/>
  <c r="B30" i="1" s="1"/>
  <c r="B31" i="1" s="1"/>
  <c r="B32" i="1" s="1"/>
  <c r="B33" i="1" s="1"/>
  <c r="B34" i="1" s="1"/>
  <c r="H24" i="1"/>
  <c r="G24" i="1"/>
  <c r="F24" i="1"/>
  <c r="H23" i="1"/>
  <c r="G23" i="1"/>
  <c r="F23" i="1"/>
  <c r="H22" i="1"/>
  <c r="G22" i="1"/>
  <c r="K10" i="1"/>
  <c r="H10" i="1"/>
  <c r="H9" i="1"/>
  <c r="H8" i="1"/>
  <c r="G8" i="1"/>
  <c r="G10" i="1"/>
  <c r="F21" i="1" l="1"/>
  <c r="G21" i="1"/>
  <c r="G7" i="1"/>
  <c r="H21" i="1"/>
  <c r="H7" i="1"/>
  <c r="I35" i="1"/>
  <c r="J37" i="1"/>
  <c r="K38" i="1"/>
  <c r="E35" i="2"/>
  <c r="G35" i="2"/>
  <c r="G34" i="2"/>
  <c r="F34" i="2"/>
  <c r="K24" i="1"/>
  <c r="I22" i="1"/>
  <c r="F21" i="2"/>
  <c r="G21" i="2"/>
  <c r="E21" i="2"/>
  <c r="I8" i="1"/>
  <c r="B20" i="2"/>
  <c r="E34" i="2"/>
  <c r="F35" i="2"/>
  <c r="I36" i="1"/>
  <c r="E22" i="2"/>
  <c r="F22" i="2"/>
  <c r="J23" i="1"/>
  <c r="G22" i="2"/>
  <c r="E8" i="2"/>
  <c r="B33" i="2"/>
  <c r="G9" i="2"/>
  <c r="F8" i="2"/>
  <c r="G8" i="2"/>
  <c r="E9" i="2"/>
  <c r="F9" i="2"/>
  <c r="F36" i="2" l="1"/>
  <c r="F37" i="2"/>
  <c r="G36" i="2"/>
  <c r="F23" i="2"/>
  <c r="E36" i="2"/>
  <c r="G37" i="2"/>
  <c r="E23" i="2"/>
  <c r="E24" i="2"/>
  <c r="G24" i="2"/>
  <c r="E37" i="2"/>
  <c r="F24" i="2"/>
  <c r="G23" i="2"/>
  <c r="G10" i="2"/>
  <c r="F11" i="2"/>
  <c r="E10" i="2"/>
  <c r="G11" i="2"/>
  <c r="F10" i="2"/>
  <c r="E11" i="2"/>
  <c r="F38" i="2" l="1"/>
  <c r="G38" i="2"/>
  <c r="E38" i="2"/>
  <c r="F25" i="2"/>
  <c r="E25" i="2"/>
  <c r="G25" i="2"/>
  <c r="G12" i="2"/>
  <c r="F12" i="2"/>
  <c r="E12" i="2"/>
  <c r="E39" i="2" l="1"/>
  <c r="E26" i="2"/>
  <c r="E13" i="2"/>
  <c r="B8" i="1"/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7" i="2"/>
</calcChain>
</file>

<file path=xl/sharedStrings.xml><?xml version="1.0" encoding="utf-8"?>
<sst xmlns="http://schemas.openxmlformats.org/spreadsheetml/2006/main" count="210" uniqueCount="95">
  <si>
    <t>Объект электросетевого хозяйства/
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</si>
  <si>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</si>
  <si>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</si>
  <si>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метров/Количество пунктов секционирования, штук/ Количество точек учета, штук</t>
  </si>
  <si>
    <t>Присоединенная 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</si>
  <si>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</si>
  <si>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2.3.1.3.1.1.</t>
  </si>
  <si>
    <t>Строительство  воздушных  линий  на железобетонных опорах изолированным сталеалюминиевым проводом сечением до 50 квадратных мм включительно одноцепные</t>
  </si>
  <si>
    <t>Расходы тыс. руб. на 1 км,
тыс. руб. на 1 кВт,
тыс. руб. на 1 РП, ПУ и др.</t>
  </si>
  <si>
    <t>Наименование ТСО</t>
  </si>
  <si>
    <t>Расчет
 стандартизированных тарифных ставок С3</t>
  </si>
  <si>
    <t>N п/п</t>
  </si>
  <si>
    <t>Показатели</t>
  </si>
  <si>
    <t>Обозначение</t>
  </si>
  <si>
    <t>1.1</t>
  </si>
  <si>
    <t>средняя арифметическая величина расходов территориальных сетевых организаций на строительство 1 км воздушной линии</t>
  </si>
  <si>
    <t>1.2</t>
  </si>
  <si>
    <t>Стандартное отклонение</t>
  </si>
  <si>
    <t>1.3</t>
  </si>
  <si>
    <t>В формируемую для расчета стандартизированных тарифных ставок выборку за каждый год (n-4; n-3; n-2) включаются расходы территориальных сетевых организаций на строительство объектов электросетевого хозяйства, а также на обеспечение средствами коммерческого учета электрической энергии (мощности), значения которых не ниже предельного минимального уровня и не превышают предельный максимальный уровень таких расходов, определяемые по формулам:</t>
  </si>
  <si>
    <t>1.4</t>
  </si>
  <si>
    <t>Среднее по выборке значение расходов на строительство объектов электросетевого хозяйства, тыс. руб./км</t>
  </si>
  <si>
    <t xml:space="preserve">                величина расходов на строительство 1 км линий за год y, тыс. руб./км;
q' - количество значений величин расходов на строительство 1 км линий</t>
  </si>
  <si>
    <t>Стандартизированная тарифная ставка на строительство 1 км линий на 2022 год</t>
  </si>
  <si>
    <t>Индексы цен производителей из прогноза социально-экономического развития</t>
  </si>
  <si>
    <t>ИЦП2020</t>
  </si>
  <si>
    <t>ИЦП2021</t>
  </si>
  <si>
    <t>ИЦП2022</t>
  </si>
  <si>
    <t>ИЦП2023</t>
  </si>
  <si>
    <r>
      <t>Р</t>
    </r>
    <r>
      <rPr>
        <vertAlign val="superscript"/>
        <sz val="12"/>
        <color theme="1"/>
        <rFont val="Times New Roman"/>
        <family val="1"/>
        <charset val="204"/>
      </rPr>
      <t>средн</t>
    </r>
    <r>
      <rPr>
        <sz val="11"/>
        <color theme="1"/>
        <rFont val="Times New Roman"/>
        <family val="1"/>
        <charset val="204"/>
      </rPr>
      <t xml:space="preserve"> - средняя арифметическая величина экономически обоснованных расходов территориальных сетевых организаций на строительство 1 км линий, тыс. руб./км;
Р</t>
    </r>
    <r>
      <rPr>
        <vertAlign val="subscript"/>
        <sz val="12"/>
        <color theme="1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 xml:space="preserve"> - расходы (пообъектно) территориальной сетевой организации на строительство 1 км линий, тыс. руб./км;
q - количество исходных значений расходов на строительство 1 км линии</t>
    </r>
  </si>
  <si>
    <t>1.Расходы на строительство 1 км воздушной линии (с дифференциацией по уровням напряжения (s), а также в соответствии с определенной согласно приложению N 5 к МУ № 490/22 дифференциацией в зависимости от вида используемого материала и (или) способа выполнения работ (t)),  (тыс. руб./км)</t>
  </si>
  <si>
    <t>Предельный минимальный уровень расходов территориальных сетевых организаций а строительство 1 км линии, тыс. руб./км</t>
  </si>
  <si>
    <t>Предельный максимальный уровень расходов территориальных сетевых организаций на строительство 1 км линии, тыс. руб./км</t>
  </si>
  <si>
    <t>Средняя арифметическая величина расходов территориальных сетевых организаций на строительство 1 км линии, тыс. руб./км</t>
  </si>
  <si>
    <r>
      <t>Р</t>
    </r>
    <r>
      <rPr>
        <vertAlign val="subscript"/>
        <sz val="12"/>
        <color theme="1"/>
        <rFont val="Times New Roman"/>
        <family val="1"/>
        <charset val="204"/>
      </rPr>
      <t>С2(s,t)</t>
    </r>
    <r>
      <rPr>
        <vertAlign val="superscript"/>
        <sz val="12"/>
        <color theme="1"/>
        <rFont val="Times New Roman"/>
        <family val="1"/>
        <charset val="204"/>
      </rPr>
      <t>средн</t>
    </r>
  </si>
  <si>
    <r>
      <t>σ</t>
    </r>
    <r>
      <rPr>
        <vertAlign val="subscript"/>
        <sz val="12"/>
        <color theme="1"/>
        <rFont val="Times New Roman"/>
        <family val="1"/>
        <charset val="204"/>
      </rPr>
      <t>С2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</si>
  <si>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С2(s,t)</t>
    </r>
    <r>
      <rPr>
        <vertAlign val="superscript"/>
        <sz val="12"/>
        <color theme="1"/>
        <rFont val="Times New Roman"/>
        <family val="1"/>
        <charset val="204"/>
      </rPr>
      <t>max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</si>
  <si>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С2(s,t)</t>
    </r>
    <r>
      <rPr>
        <vertAlign val="superscript"/>
        <sz val="12"/>
        <color theme="1"/>
        <rFont val="Times New Roman"/>
        <family val="1"/>
        <charset val="204"/>
      </rPr>
      <t>min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</si>
  <si>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С2(s,t)</t>
    </r>
    <r>
      <rPr>
        <vertAlign val="superscript"/>
        <sz val="12"/>
        <color theme="1"/>
        <rFont val="Times New Roman"/>
        <family val="1"/>
        <charset val="204"/>
      </rPr>
      <t>у.средн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</si>
  <si>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</si>
  <si>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Строительство  воздушных  линий  (C</t>
    </r>
    <r>
      <rPr>
        <b/>
        <vertAlign val="subscript"/>
        <sz val="14"/>
        <color indexed="8"/>
        <rFont val="Times New Roman"/>
        <family val="1"/>
        <charset val="204"/>
      </rPr>
      <t>2,i</t>
    </r>
    <r>
      <rPr>
        <b/>
        <sz val="14"/>
        <color indexed="8"/>
        <rFont val="Times New Roman"/>
        <family val="1"/>
        <charset val="204"/>
      </rPr>
      <t xml:space="preserve">) </t>
    </r>
  </si>
  <si>
    <t>0,4 кВ и ниже</t>
  </si>
  <si>
    <t>1-20 кВ</t>
  </si>
  <si>
    <t>Номер папки и страницы обосновывающих документов,  подтверждающих фактические расходы на строительство, представленых в электронном виде, заверенных электронной цифровой подписью на DVD-диске</t>
  </si>
  <si>
    <t>Строительство ВЛ на железобетонных опорах  изолированным сталеалюминиевым проводом сечением от 100 до 200 квадратных мм включительно одноцепные</t>
  </si>
  <si>
    <t>2.3.1.3.3.1.</t>
  </si>
  <si>
    <t>Строительство КЛ в траншеях одножильные с резиновой и пластмассовой изоляцией сечением провода до 50 квадратных мм включительно с одним кабелем в траншее</t>
  </si>
  <si>
    <t>3.1.1.1.1.1</t>
  </si>
  <si>
    <t>Строительство пунктов секционирования  (C4,i)</t>
  </si>
  <si>
    <t>Реклоузеры номинальным током  от 100 до 250 А включительно</t>
  </si>
  <si>
    <t>4.1.2.</t>
  </si>
  <si>
    <t>Реклоузеры номинальным током  от 500 до 1 000 А включительно</t>
  </si>
  <si>
    <t>4.1.4.</t>
  </si>
  <si>
    <t xml:space="preserve"> Строительство комплектных трансформаторных подстанций (КТП) с уровнем напряжения до 35 кВ, за исключением распределительных трансформаторных подстанций (C5,i)</t>
  </si>
  <si>
    <t>5.1.1.1</t>
  </si>
  <si>
    <t>10/0,4</t>
  </si>
  <si>
    <t>6/0,4</t>
  </si>
  <si>
    <t>Строительство центров питания, подстанций уровнем напряжения 35 кВ и выше (ПС) (C7,i)</t>
  </si>
  <si>
    <t>110/35 кВ</t>
  </si>
  <si>
    <t>пообъектная расшифровка</t>
  </si>
  <si>
    <t>двухтрансформаторные и более подстанции мощностью от 16 МВА до 25 МВА включительно закрытого типа</t>
  </si>
  <si>
    <t>7.2.4.2.</t>
  </si>
  <si>
    <t>35/6(10) кВ</t>
  </si>
  <si>
    <t>двухтрансформаторные и более подстанции мощностью свыше 100 МВА открытого типа</t>
  </si>
  <si>
    <t>7.2.10.1.</t>
  </si>
  <si>
    <t>распределительные однотрансформаторные подстанции мощностью до 25 кВА включительно открытого типа</t>
  </si>
  <si>
    <t>6.1.1.1.</t>
  </si>
  <si>
    <t>6(10)/0,4 кВ</t>
  </si>
  <si>
    <t>однотрансформаторные подстанции (за исключением РТП) мощностью до 25 кВА включительно столбового/мачтового типа</t>
  </si>
  <si>
    <t>Строительство распределительных трансформаторных подстанций (РТП) с уровнем напряжения до 35 кВ (C6,i)</t>
  </si>
  <si>
    <t>распределительные однотрансформаторные подстанции мощностью до 25 кВА включительно закрытого типа</t>
  </si>
  <si>
    <t>6.1.1.2.</t>
  </si>
  <si>
    <t>Обеспечение средствами коммерческого учета электрической энергии (мощности) (C8,i)</t>
  </si>
  <si>
    <t>средства коммерческого учета электрической энергии (мощности) однофазные прямого включения</t>
  </si>
  <si>
    <t>8.1.1.</t>
  </si>
  <si>
    <t>средства коммерческого учета электрической энергии (мощности) однофазные полукосвенного включения</t>
  </si>
  <si>
    <t>8.1.2.</t>
  </si>
  <si>
    <t>средства коммерческого учета электрической энергии (мощности) трехфазные косвенного включения</t>
  </si>
  <si>
    <t>1-10 кВ</t>
  </si>
  <si>
    <t>8.2.3.</t>
  </si>
  <si>
    <t>Строительство  кабельных  линий (C3,i)</t>
  </si>
  <si>
    <t>Приложение №1</t>
  </si>
  <si>
    <r>
      <t>Номер и наименование ставки, соответствующий графе «№ п/п» Приложения № 5
к МУ ФАС №490/22
(начиная с 2.1...)</t>
    </r>
    <r>
      <rPr>
        <b/>
        <sz val="20"/>
        <color rgb="FFFF0000"/>
        <rFont val="Times New Roman"/>
        <family val="1"/>
        <charset val="204"/>
      </rPr>
      <t>*</t>
    </r>
  </si>
  <si>
    <t>Общество с ограниченной ответственностью  «Донэнерготранзит (ООО «ДЭТ»)</t>
  </si>
  <si>
    <t xml:space="preserve">ЛЭП-0,4 КВ Луговая, 17 </t>
  </si>
  <si>
    <t>ЛЭП-0,4 КВ Луговая, 15</t>
  </si>
  <si>
    <t>Тарифная заявка к корректировке тарифа на услуги по передаче электроэнергии по сетям ООО "ДЭТ" на 2021 год, том 28, страница 197-250</t>
  </si>
  <si>
    <t>Тарифная заявка к корректировке тарифа на услуги по передаче электроэнергии по сетям ООО "ДЭТ" на 2021 год, том 28, страница 197- 201, 267-298</t>
  </si>
  <si>
    <t>Тарифная заявка к корректировке тарифа на услуги по передаче электроэнергии по сетям ООО "ДЭТ" на 2021 год, том 28, страницы 197- 298</t>
  </si>
  <si>
    <t>Тарифная заявка к корректировке тарифа на услуги по передаче электроэнергии по сетям ООО "ДЭТ" на 2021 год, том 28, страницы 197- 201, 267-298</t>
  </si>
  <si>
    <t>Тарифная заявка к корректировке тарифа на услуги по передаче электроэнергии по сетям ООО "ДЭТ" на 2021 год, том 28, страницы 197-250</t>
  </si>
  <si>
    <t>Директор</t>
  </si>
  <si>
    <t>Е.С. Мальков</t>
  </si>
  <si>
    <t>Ведущий экономист по финансовой работе</t>
  </si>
  <si>
    <t>А.В. Родионова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</si>
</sst>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vertAlign val="subscript"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7" fillId="0" borderId="0"/>
    <xf numFmtId="0" fontId="19" fillId="0" borderId="0"/>
    <xf numFmtId="0" fontId="18" fillId="0" borderId="0"/>
    <xf numFmtId="165" fontId="20" fillId="0" borderId="0" applyFont="0" applyFill="0" applyBorder="0" applyAlignment="0" applyProtection="0"/>
    <xf numFmtId="4" fontId="21" fillId="6" borderId="1" applyBorder="0">
      <alignment horizontal="right"/>
    </xf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9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9" fillId="0" borderId="0"/>
  </cellStyleXfs>
  <cellXfs count="9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6" fontId="4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0" fontId="4" fillId="5" borderId="1" xfId="0" applyNumberFormat="1" applyFont="1" applyFill="1" applyBorder="1" applyAlignment="1">
      <alignment horizontal="center" vertical="center" wrapText="1"/>
    </xf>
    <xf numFmtId="40" fontId="4" fillId="4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40" fontId="2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5" fillId="4" borderId="1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19" fillId="0" borderId="0" xfId="13"/>
    <xf numFmtId="0" fontId="7" fillId="0" borderId="0" xfId="2" applyFont="1"/>
    <xf numFmtId="0" fontId="14" fillId="0" borderId="0" xfId="0" applyFont="1"/>
    <xf numFmtId="0" fontId="5" fillId="0" borderId="0" xfId="0" applyFont="1" applyAlignment="1">
      <alignment wrapText="1"/>
    </xf>
  </cellXfs>
  <cellStyles count="14">
    <cellStyle name="Денежный 2" xfId="4" xr:uid="{00000000-0005-0000-0000-000000000000}"/>
    <cellStyle name="Значение" xfId="5" xr:uid="{00000000-0005-0000-0000-000001000000}"/>
    <cellStyle name="Обычный" xfId="0" builtinId="0"/>
    <cellStyle name="Обычный 2" xfId="1" xr:uid="{00000000-0005-0000-0000-000003000000}"/>
    <cellStyle name="Обычный 3" xfId="2" xr:uid="{00000000-0005-0000-0000-000004000000}"/>
    <cellStyle name="Обычный 3 2" xfId="13" xr:uid="{13F32C9F-66B4-4361-AEEA-2DFBC39AE3B2}"/>
    <cellStyle name="Обычный 4" xfId="6" xr:uid="{00000000-0005-0000-0000-000005000000}"/>
    <cellStyle name="Обычный 5" xfId="7" xr:uid="{00000000-0005-0000-0000-000006000000}"/>
    <cellStyle name="Обычный 8" xfId="8" xr:uid="{00000000-0005-0000-0000-000007000000}"/>
    <cellStyle name="Обычный 8 2" xfId="9" xr:uid="{00000000-0005-0000-0000-000008000000}"/>
    <cellStyle name="Обычный 8 3" xfId="10" xr:uid="{00000000-0005-0000-0000-000009000000}"/>
    <cellStyle name="Обычный 8 3 2" xfId="3" xr:uid="{00000000-0005-0000-0000-00000A000000}"/>
    <cellStyle name="Процентный 2" xfId="11" xr:uid="{00000000-0005-0000-0000-00000B000000}"/>
    <cellStyle name="Финансовый 2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122464</xdr:colOff>
      <xdr:row>304</xdr:row>
      <xdr:rowOff>54428</xdr:rowOff>
    </xdr:from>
    <xdr:to>
      <xdr:col>11</xdr:col>
      <xdr:colOff>398689</xdr:colOff>
      <xdr:row>305</xdr:row>
      <xdr:rowOff>57149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394464" y="626463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24</xdr:col>
      <xdr:colOff>122464</xdr:colOff>
      <xdr:row>54</xdr:row>
      <xdr:rowOff>54428</xdr:rowOff>
    </xdr:from>
    <xdr:to>
      <xdr:col>24</xdr:col>
      <xdr:colOff>398689</xdr:colOff>
      <xdr:row>55</xdr:row>
      <xdr:rowOff>57149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09864" y="134338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24</xdr:col>
      <xdr:colOff>122464</xdr:colOff>
      <xdr:row>54</xdr:row>
      <xdr:rowOff>54428</xdr:rowOff>
    </xdr:from>
    <xdr:to>
      <xdr:col>24</xdr:col>
      <xdr:colOff>398689</xdr:colOff>
      <xdr:row>55</xdr:row>
      <xdr:rowOff>57149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09864" y="134338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11</xdr:col>
      <xdr:colOff>122464</xdr:colOff>
      <xdr:row>54</xdr:row>
      <xdr:rowOff>54428</xdr:rowOff>
    </xdr:from>
    <xdr:to>
      <xdr:col>11</xdr:col>
      <xdr:colOff>398689</xdr:colOff>
      <xdr:row>55</xdr:row>
      <xdr:rowOff>57149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394464" y="134338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11</xdr:col>
      <xdr:colOff>122464</xdr:colOff>
      <xdr:row>54</xdr:row>
      <xdr:rowOff>54428</xdr:rowOff>
    </xdr:from>
    <xdr:to>
      <xdr:col>11</xdr:col>
      <xdr:colOff>398689</xdr:colOff>
      <xdr:row>55</xdr:row>
      <xdr:rowOff>57149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394464" y="134338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11</xdr:col>
      <xdr:colOff>122464</xdr:colOff>
      <xdr:row>154</xdr:row>
      <xdr:rowOff>54428</xdr:rowOff>
    </xdr:from>
    <xdr:to>
      <xdr:col>11</xdr:col>
      <xdr:colOff>398689</xdr:colOff>
      <xdr:row>155</xdr:row>
      <xdr:rowOff>57149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394464" y="331188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11</xdr:col>
      <xdr:colOff>122464</xdr:colOff>
      <xdr:row>154</xdr:row>
      <xdr:rowOff>54428</xdr:rowOff>
    </xdr:from>
    <xdr:to>
      <xdr:col>11</xdr:col>
      <xdr:colOff>398689</xdr:colOff>
      <xdr:row>155</xdr:row>
      <xdr:rowOff>57149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394464" y="331188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11</xdr:col>
      <xdr:colOff>122464</xdr:colOff>
      <xdr:row>304</xdr:row>
      <xdr:rowOff>54428</xdr:rowOff>
    </xdr:from>
    <xdr:to>
      <xdr:col>11</xdr:col>
      <xdr:colOff>398689</xdr:colOff>
      <xdr:row>305</xdr:row>
      <xdr:rowOff>57149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394464" y="626463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11</xdr:col>
      <xdr:colOff>122464</xdr:colOff>
      <xdr:row>304</xdr:row>
      <xdr:rowOff>54428</xdr:rowOff>
    </xdr:from>
    <xdr:to>
      <xdr:col>11</xdr:col>
      <xdr:colOff>398689</xdr:colOff>
      <xdr:row>305</xdr:row>
      <xdr:rowOff>57149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394464" y="626463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24</xdr:col>
      <xdr:colOff>122464</xdr:colOff>
      <xdr:row>304</xdr:row>
      <xdr:rowOff>54428</xdr:rowOff>
    </xdr:from>
    <xdr:to>
      <xdr:col>24</xdr:col>
      <xdr:colOff>398689</xdr:colOff>
      <xdr:row>305</xdr:row>
      <xdr:rowOff>57149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09864" y="626463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24</xdr:col>
      <xdr:colOff>122464</xdr:colOff>
      <xdr:row>304</xdr:row>
      <xdr:rowOff>54428</xdr:rowOff>
    </xdr:from>
    <xdr:to>
      <xdr:col>24</xdr:col>
      <xdr:colOff>398689</xdr:colOff>
      <xdr:row>305</xdr:row>
      <xdr:rowOff>57149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09864" y="62646378"/>
          <a:ext cx="276225" cy="199571"/>
        </a:xfrm>
        <a:prstGeom prst="rect">
          <a:avLst/>
        </a:prstGeom>
        <a:noFill/>
      </xdr:spPr>
    </xdr:pic>
    <xdr:clientData/>
  </xdr:twoCellAnchor>
  <xdr:twoCellAnchor>
    <xdr:from>
      <xdr:col>7</xdr:col>
      <xdr:colOff>491066</xdr:colOff>
      <xdr:row>9</xdr:row>
      <xdr:rowOff>177800</xdr:rowOff>
    </xdr:from>
    <xdr:to>
      <xdr:col>7</xdr:col>
      <xdr:colOff>2440516</xdr:colOff>
      <xdr:row>9</xdr:row>
      <xdr:rowOff>533400</xdr:rowOff>
    </xdr:to>
    <xdr:pic>
      <xdr:nvPicPr>
        <xdr:cNvPr id="13" name="Рисунок 12" descr="base_1_386202_3282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66" y="4762500"/>
          <a:ext cx="194945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448734</xdr:colOff>
      <xdr:row>10</xdr:row>
      <xdr:rowOff>186267</xdr:rowOff>
    </xdr:from>
    <xdr:to>
      <xdr:col>7</xdr:col>
      <xdr:colOff>2391834</xdr:colOff>
      <xdr:row>10</xdr:row>
      <xdr:rowOff>541867</xdr:rowOff>
    </xdr:to>
    <xdr:pic>
      <xdr:nvPicPr>
        <xdr:cNvPr id="14" name="Рисунок 13" descr="base_1_386202_3282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1834" y="5558367"/>
          <a:ext cx="19431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262466</xdr:colOff>
      <xdr:row>8</xdr:row>
      <xdr:rowOff>84667</xdr:rowOff>
    </xdr:from>
    <xdr:to>
      <xdr:col>7</xdr:col>
      <xdr:colOff>2345266</xdr:colOff>
      <xdr:row>8</xdr:row>
      <xdr:rowOff>793750</xdr:rowOff>
    </xdr:to>
    <xdr:pic>
      <xdr:nvPicPr>
        <xdr:cNvPr id="15" name="Рисунок 14" descr="base_1_386202_3285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5566" y="3043767"/>
          <a:ext cx="2082800" cy="70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516467</xdr:colOff>
      <xdr:row>11</xdr:row>
      <xdr:rowOff>59266</xdr:rowOff>
    </xdr:from>
    <xdr:to>
      <xdr:col>7</xdr:col>
      <xdr:colOff>2364317</xdr:colOff>
      <xdr:row>11</xdr:row>
      <xdr:rowOff>700616</xdr:rowOff>
    </xdr:to>
    <xdr:pic>
      <xdr:nvPicPr>
        <xdr:cNvPr id="16" name="Рисунок 15" descr="base_1_386202_3285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9567" y="6218766"/>
          <a:ext cx="1847850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2785534</xdr:colOff>
      <xdr:row>10</xdr:row>
      <xdr:rowOff>761999</xdr:rowOff>
    </xdr:from>
    <xdr:to>
      <xdr:col>8</xdr:col>
      <xdr:colOff>624417</xdr:colOff>
      <xdr:row>11</xdr:row>
      <xdr:rowOff>330199</xdr:rowOff>
    </xdr:to>
    <xdr:pic>
      <xdr:nvPicPr>
        <xdr:cNvPr id="17" name="Рисунок 16" descr="base_1_386202_3286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8634" y="6134099"/>
          <a:ext cx="639233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499532</xdr:colOff>
      <xdr:row>12</xdr:row>
      <xdr:rowOff>126999</xdr:rowOff>
    </xdr:from>
    <xdr:to>
      <xdr:col>8</xdr:col>
      <xdr:colOff>3657599</xdr:colOff>
      <xdr:row>14</xdr:row>
      <xdr:rowOff>118532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2632" y="7073899"/>
          <a:ext cx="5272617" cy="5249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grebennikovrv/&#1052;&#1086;&#1080;%20&#1076;&#1086;&#1082;&#1091;&#1084;&#1077;&#1085;&#1090;&#1099;/&#1058;&#1072;&#1088;&#1080;&#1092;&#1085;&#1086;&#1077;%20&#1076;&#1077;&#1083;&#1086;%202008/OAO%20Kubanenergo_tarifnoe%20delo%20po%20peredache%20na%202008%20go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&#1056;&#1086;&#1076;&#1080;&#1086;&#1085;&#1086;&#1074;&#1072;%20&#1040;.&#1042;\&#1041;&#1091;&#1093;&#1075;&#1072;&#1083;&#1090;&#1077;&#1088;&#1080;&#1103;%20+%20&#1101;&#1082;&#1086;&#1085;&#1086;&#1084;&#1080;&#1082;&#1072;\&#1058;&#1077;&#1093;&#1085;&#1086;&#1083;&#1086;&#1075;&#1080;&#1095;&#1077;&#1089;&#1082;&#1086;&#1077;%20&#1087;&#1088;&#1080;&#1089;&#1086;&#1077;&#1076;&#1080;&#1085;&#1077;&#1085;&#1080;&#1077;\&#1054;&#1090;%20&#1101;&#1082;&#1089;&#1087;&#1077;&#1088;&#1090;&#1086;&#1074;%20&#1087;&#1086;%20&#1058;&#1077;&#1093;&#1087;&#1088;&#1080;&#1089;&#1091;%20&#1076;&#1086;%2029.10.21\&#1042;&#1099;&#1087;&#1072;&#1076;&#1072;&#1102;&#1097;&#1080;&#1077;%20&#1090;&#1077;&#1093;.&#1087;&#1088;&#1080;&#10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Mr.Big\AppData\Local\Microsoft\Windows\Temporary%20Internet%20Files\Content.IE5\D203Z6KZ\&#1057;-4%20(&#1058;&#1055;)\&#1060;&#1086;&#1088;&#1084;&#1072;%20&#8470;3%20&#1086;&#1090;&#1095;&#1077;&#1090;%20&#1079;&#1072;%206%20&#1084;&#1077;&#1089;&#1103;&#1094;&#1077;&#1074;%202011%20&#1075;.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SPI\USPT\Paramonova\&#1058;&#1072;&#1088;&#1080;&#1092;\&#1052;&#1054;\&#1056;&#1072;&#1089;&#1095;&#1077;&#1090;%20&#1089;&#1088;&#1077;&#1076;&#1085;&#1077;&#1075;&#1086;%20&#1090;&#1072;&#1088;&#1080;&#1092;&#1072;_&#1052;&#105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0;&#1091;&#1096;&#1085;&#1080;&#1088;_&#1072;\&#1086;&#1073;&#1084;&#1077;&#1085;_&#1092;&#1072;&#1081;&#1083;&#1072;&#1084;&#1080;\bogdanova_a\&#1054;&#1073;&#1084;&#1077;&#1085;_&#1092;&#1072;&#1081;&#1083;&#1072;&#1084;&#1080;\&#1050;&#1086;&#1087;&#1080;&#1103;%20&#1054;&#1058;&#1063;&#1045;&#1058;%20&#1087;&#1088;&#1086;&#1075;&#1085;&#1086;&#1079;%20&#1044;&#1069;%20&#1056;&#106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BespalovaEA\&#1056;&#1072;&#1073;&#1086;&#1095;&#1080;&#1081;%20&#1089;&#1090;&#1086;&#1083;\&#1057;&#1088;&#1072;&#1074;&#1085;&#1077;&#1085;&#1080;&#1077;%20&#1089;&#1090;&#1072;&#1074;&#1086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7B424C\&#1054;&#1090;&#1087;&#1088;&#1072;&#1074;&#1083;&#1077;&#1085;&#1086;%20&#1074;%20&#1053;&#1069;&#1057;&#1050;%2029.12.2011%20&#1055;&#1083;&#1072;&#1085;-&#1092;&#1072;&#1082;&#1090;%20%20&#1045;&#1048;&#1040;&#1057;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очник"/>
      <sheetName val="ФБР"/>
      <sheetName val="Список"/>
      <sheetName val="Справка"/>
      <sheetName val="ПС - Действующие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4">
          <cell r="B14" t="str">
            <v>ТЭС-1</v>
          </cell>
        </row>
        <row r="15">
          <cell r="B15" t="str">
            <v>ТЭС-2</v>
          </cell>
        </row>
        <row r="16">
          <cell r="B16" t="str">
            <v>ГЭС-1</v>
          </cell>
        </row>
        <row r="20">
          <cell r="B20" t="str">
            <v>Котельная - 1</v>
          </cell>
        </row>
        <row r="21">
          <cell r="B21" t="str">
            <v>Котельная - 2</v>
          </cell>
        </row>
        <row r="22">
          <cell r="B22" t="str">
            <v>Котельная - 2</v>
          </cell>
        </row>
        <row r="26">
          <cell r="B26" t="str">
            <v>Электробойлерная - 1</v>
          </cell>
        </row>
        <row r="27">
          <cell r="B27" t="str">
            <v>Всего</v>
          </cell>
        </row>
        <row r="28">
          <cell r="B28" t="str">
            <v>Всего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ТЭС-1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24">
          <cell r="O24">
            <v>0</v>
          </cell>
        </row>
        <row r="27">
          <cell r="O27">
            <v>0</v>
          </cell>
          <cell r="P27">
            <v>0</v>
          </cell>
        </row>
        <row r="31">
          <cell r="O31">
            <v>0</v>
          </cell>
        </row>
        <row r="38">
          <cell r="P38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/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3"/>
      <sheetName val="4"/>
      <sheetName val="5"/>
      <sheetName val="15_РСК"/>
      <sheetName val="15_проч"/>
      <sheetName val="16_2006"/>
      <sheetName val="16_2007"/>
      <sheetName val="16_ 2008"/>
      <sheetName val="16_МП"/>
      <sheetName val="20"/>
      <sheetName val="21_Прибыль"/>
      <sheetName val="P2.1"/>
      <sheetName val="P2.2"/>
      <sheetName val="НВВ_по_ур"/>
      <sheetName val="24"/>
      <sheetName val="25"/>
      <sheetName val="НВВ РСК_2008"/>
      <sheetName val="ФСК_потери"/>
      <sheetName val="Проверка"/>
    </sheetNames>
    <sheetDataSet>
      <sheetData sheetId="0"/>
      <sheetData sheetId="1"/>
      <sheetData sheetId="2">
        <row r="11">
          <cell r="L11">
            <v>7148.9750000000004</v>
          </cell>
          <cell r="Q11">
            <v>9623.5</v>
          </cell>
          <cell r="V11">
            <v>9623.5</v>
          </cell>
          <cell r="AA11">
            <v>7513.94</v>
          </cell>
        </row>
        <row r="12">
          <cell r="M12">
            <v>4779.7299999999996</v>
          </cell>
          <cell r="N12">
            <v>1839.43</v>
          </cell>
          <cell r="R12">
            <v>5922.4</v>
          </cell>
          <cell r="S12">
            <v>1554.1</v>
          </cell>
          <cell r="W12">
            <v>5891.25</v>
          </cell>
          <cell r="X12">
            <v>1554.1</v>
          </cell>
          <cell r="AB12">
            <v>4564.6499999999996</v>
          </cell>
          <cell r="AC12">
            <v>1894.9</v>
          </cell>
        </row>
        <row r="13">
          <cell r="N13">
            <v>3582.56</v>
          </cell>
          <cell r="S13">
            <v>4165.2</v>
          </cell>
          <cell r="X13">
            <v>4134.01</v>
          </cell>
          <cell r="AC13">
            <v>3720.56</v>
          </cell>
        </row>
        <row r="14">
          <cell r="O14">
            <v>3615.48</v>
          </cell>
          <cell r="T14">
            <v>3415.9</v>
          </cell>
          <cell r="Y14">
            <v>3383.36</v>
          </cell>
          <cell r="AD14">
            <v>3669.68</v>
          </cell>
        </row>
        <row r="15">
          <cell r="L15">
            <v>2391.8380000000002</v>
          </cell>
          <cell r="M15">
            <v>117.02</v>
          </cell>
          <cell r="N15">
            <v>96.91</v>
          </cell>
          <cell r="Q15">
            <v>2257.3000000000002</v>
          </cell>
          <cell r="R15">
            <v>48.4</v>
          </cell>
          <cell r="V15">
            <v>2257.3000000000002</v>
          </cell>
          <cell r="W15">
            <v>48.4</v>
          </cell>
          <cell r="AA15">
            <v>2507.54</v>
          </cell>
          <cell r="AB15">
            <v>122.05</v>
          </cell>
          <cell r="AC15">
            <v>102.23</v>
          </cell>
        </row>
        <row r="16">
          <cell r="L16">
            <v>5023.6679999999997</v>
          </cell>
          <cell r="M16">
            <v>727.23</v>
          </cell>
          <cell r="N16">
            <v>462.98</v>
          </cell>
          <cell r="Q16">
            <v>3759.8</v>
          </cell>
          <cell r="V16">
            <v>3759.8</v>
          </cell>
          <cell r="AA16">
            <v>5266.67</v>
          </cell>
          <cell r="AB16">
            <v>762.40899999999999</v>
          </cell>
          <cell r="AC16">
            <v>485.35899999999998</v>
          </cell>
        </row>
        <row r="17">
          <cell r="L17">
            <v>11.3</v>
          </cell>
          <cell r="M17">
            <v>98.76</v>
          </cell>
          <cell r="N17">
            <v>0</v>
          </cell>
          <cell r="Q17">
            <v>10.6</v>
          </cell>
          <cell r="R17">
            <v>140.9</v>
          </cell>
          <cell r="V17">
            <v>10.6</v>
          </cell>
          <cell r="W17">
            <v>140.9</v>
          </cell>
          <cell r="AA17">
            <v>15</v>
          </cell>
          <cell r="AB17">
            <v>430.33</v>
          </cell>
        </row>
        <row r="20">
          <cell r="J20">
            <v>34.1</v>
          </cell>
          <cell r="L20">
            <v>29.072410999999999</v>
          </cell>
          <cell r="N20">
            <v>1.2593939999999999</v>
          </cell>
          <cell r="O20">
            <v>0.168353</v>
          </cell>
          <cell r="T20">
            <v>32.700000000000003</v>
          </cell>
          <cell r="V20">
            <v>31.12</v>
          </cell>
          <cell r="X20">
            <v>1.3480000000000001</v>
          </cell>
          <cell r="Y20">
            <v>0.18</v>
          </cell>
          <cell r="AA20">
            <v>32.695</v>
          </cell>
          <cell r="AC20">
            <v>1.4159999999999999</v>
          </cell>
          <cell r="AD20">
            <v>0.189</v>
          </cell>
        </row>
        <row r="22">
          <cell r="G22">
            <v>6263.64</v>
          </cell>
          <cell r="H22">
            <v>1695.6510000000001</v>
          </cell>
          <cell r="I22">
            <v>1697.7349999999999</v>
          </cell>
          <cell r="J22">
            <v>3054.4879999999998</v>
          </cell>
          <cell r="L22">
            <v>7356.53</v>
          </cell>
          <cell r="M22">
            <v>1870.788</v>
          </cell>
          <cell r="N22">
            <v>1831.9469999999999</v>
          </cell>
          <cell r="O22">
            <v>2895.28</v>
          </cell>
          <cell r="Q22">
            <v>5897.2</v>
          </cell>
          <cell r="R22">
            <v>1692.1</v>
          </cell>
          <cell r="S22">
            <v>1848.7</v>
          </cell>
          <cell r="T22">
            <v>2681.4</v>
          </cell>
          <cell r="V22">
            <v>5881.7</v>
          </cell>
          <cell r="W22">
            <v>1624.3</v>
          </cell>
          <cell r="X22">
            <v>1766.1</v>
          </cell>
          <cell r="Y22">
            <v>2662.5</v>
          </cell>
          <cell r="AA22">
            <v>8215.2000000000007</v>
          </cell>
          <cell r="AB22">
            <v>1906.89</v>
          </cell>
          <cell r="AC22">
            <v>2010.25</v>
          </cell>
          <cell r="AD22">
            <v>2889.92</v>
          </cell>
        </row>
        <row r="24">
          <cell r="G24">
            <v>142.6</v>
          </cell>
          <cell r="L24">
            <v>153.32</v>
          </cell>
          <cell r="Q24">
            <v>10.5</v>
          </cell>
          <cell r="V24">
            <v>10.5</v>
          </cell>
        </row>
        <row r="25">
          <cell r="G25">
            <v>303.3</v>
          </cell>
          <cell r="L25">
            <v>207.31</v>
          </cell>
        </row>
        <row r="26">
          <cell r="Q26">
            <v>1699.2</v>
          </cell>
          <cell r="R26">
            <v>77.2</v>
          </cell>
          <cell r="S26">
            <v>16.5</v>
          </cell>
          <cell r="V26">
            <v>1699.2</v>
          </cell>
          <cell r="W26">
            <v>77.2</v>
          </cell>
          <cell r="X26">
            <v>16.5</v>
          </cell>
        </row>
        <row r="27">
          <cell r="G27">
            <v>544.4</v>
          </cell>
          <cell r="H27">
            <v>52.4</v>
          </cell>
          <cell r="I27">
            <v>6.8</v>
          </cell>
          <cell r="Q27">
            <v>10.6</v>
          </cell>
          <cell r="V27">
            <v>10.6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818496</v>
          </cell>
        </row>
      </sheetData>
      <sheetData sheetId="11"/>
      <sheetData sheetId="12">
        <row r="7">
          <cell r="F7">
            <v>800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"/>
      <sheetName val="Прил. 3 2020"/>
      <sheetName val="Прил. 3 2019"/>
      <sheetName val="Прил. 3 2018"/>
      <sheetName val="Выпадающие тех.прис"/>
    </sheetNames>
    <definedNames>
      <definedName name="P1_SCOPE_NotInd2" refersTo="#ССЫЛКА!"/>
      <definedName name="P1_SCOPE_PER_PRT" refersTo="#ССЫЛКА!"/>
      <definedName name="P1_T1_Protect" refersTo="#ССЫЛКА!"/>
      <definedName name="P10_T1_Protect" refersTo="#ССЫЛКА!"/>
      <definedName name="P11_T1_Protect" refersTo="#ССЫЛКА!"/>
      <definedName name="P12_T1_Protect" refersTo="#ССЫЛКА!"/>
      <definedName name="P13_T1_Protect" refersTo="#ССЫЛКА!"/>
      <definedName name="P14_T1_Protect" refersTo="#ССЫЛКА!"/>
      <definedName name="P2_SCOPE_NotInd2" refersTo="#ССЫЛКА!"/>
      <definedName name="P2_SCOPE_PER_PRT" refersTo="#ССЫЛКА!"/>
      <definedName name="P2_T1_Protect" refersTo="#ССЫЛКА!"/>
      <definedName name="P3_SCOPE_NotInd2" refersTo="#ССЫЛКА!"/>
      <definedName name="P3_SCOPE_PER_PRT" refersTo="#ССЫЛКА!"/>
      <definedName name="P3_T1_Protect" refersTo="#ССЫЛКА!"/>
      <definedName name="P4_SCOPE_PER_PRT" refersTo="#ССЫЛКА!"/>
      <definedName name="P4_T1_Protect" refersTo="#ССЫЛКА!"/>
      <definedName name="P5_T1_Protect" refersTo="#ССЫЛКА!"/>
      <definedName name="P6_T1_Protect" refersTo="#ССЫЛКА!"/>
      <definedName name="P7_T1_Protect" refersTo="#ССЫЛКА!"/>
      <definedName name="P8_T1_Protect" refersTo="#ССЫЛКА!"/>
      <definedName name="P9_T1_Protect" refersTo="#ССЫЛКА!"/>
    </definedNames>
    <sheetDataSet>
      <sheetData sheetId="0"/>
      <sheetData sheetId="1"/>
      <sheetData sheetId="2"/>
      <sheetData sheetId="3"/>
      <sheetData sheetId="4">
        <row r="25">
          <cell r="D25">
            <v>63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БФ-2-13-П"/>
      <sheetName val="ИТОГИ  по Н,Р,Э,Q"/>
      <sheetName val="НП-2-12-П"/>
      <sheetName val="Tarif_300_6_2004 для фэк скорр"/>
      <sheetName val="Баланс мощности 2007"/>
      <sheetName val="Свод"/>
      <sheetName val="ДПН"/>
      <sheetName val="D-Test of FA Installation"/>
      <sheetName val="Справочники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B4">
            <v>0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нэнерго февр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"/>
      <sheetName val="ПРОГНОЗ_1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Данные"/>
      <sheetName val="TEHSHEET"/>
      <sheetName val="Топливо2009"/>
      <sheetName val="2009"/>
      <sheetName val="Справочники"/>
      <sheetName val="F5"/>
      <sheetName val="Лист1"/>
      <sheetName val="Лист2"/>
      <sheetName val="Лист3"/>
      <sheetName val="Заголовок"/>
      <sheetName val="ик"/>
      <sheetName val="Баланс ээ"/>
      <sheetName val="Баланс мощности"/>
      <sheetName val="regs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G5">
            <v>4551113.38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G5">
            <v>16503137.241579933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К снятию в 2012 году в эксертно"/>
      <sheetName val="НЭСК сети расчет тарифа"/>
      <sheetName val="расчет 2012 (2)"/>
      <sheetName val="К снятию в 2012 году"/>
      <sheetName val="анализ 2010"/>
      <sheetName val="Инвестиции"/>
      <sheetName val="16"/>
      <sheetName val="17"/>
      <sheetName val="17.1"/>
      <sheetName val="24 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>
        <row r="15">
          <cell r="B15">
            <v>2007</v>
          </cell>
        </row>
      </sheetData>
      <sheetData sheetId="2">
        <row r="13">
          <cell r="E13" t="str">
            <v>Краснодарский край</v>
          </cell>
        </row>
      </sheetData>
      <sheetData sheetId="3"/>
      <sheetData sheetId="4"/>
      <sheetData sheetId="5">
        <row r="15">
          <cell r="H15">
            <v>7.29</v>
          </cell>
        </row>
      </sheetData>
      <sheetData sheetId="6">
        <row r="15">
          <cell r="H15">
            <v>1.02</v>
          </cell>
        </row>
      </sheetData>
      <sheetData sheetId="7">
        <row r="10">
          <cell r="E10">
            <v>741.65000000000009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9">
          <cell r="E9">
            <v>0</v>
          </cell>
        </row>
      </sheetData>
      <sheetData sheetId="15">
        <row r="9">
          <cell r="F9">
            <v>15683</v>
          </cell>
        </row>
      </sheetData>
      <sheetData sheetId="16"/>
      <sheetData sheetId="17"/>
      <sheetData sheetId="18">
        <row r="8">
          <cell r="E8">
            <v>2051619.3225388825</v>
          </cell>
        </row>
      </sheetData>
      <sheetData sheetId="19">
        <row r="8">
          <cell r="E8">
            <v>2563.6622339074652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C6" t="str">
            <v>Алтайский край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Регионы"/>
      <sheetName val="перекрестка"/>
      <sheetName val="18.2"/>
      <sheetName val="21.3"/>
      <sheetName val="2.3"/>
      <sheetName val="P2.1"/>
      <sheetName val="4_1"/>
      <sheetName val="6_1"/>
      <sheetName val="17_1"/>
      <sheetName val="24_1"/>
      <sheetName val="18_2"/>
      <sheetName val="21_3"/>
      <sheetName val="2_3"/>
      <sheetName val="P2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6"/>
  <sheetViews>
    <sheetView tabSelected="1" zoomScale="70" zoomScaleNormal="70" workbookViewId="0">
      <selection activeCell="C9" sqref="C9"/>
    </sheetView>
  </sheetViews>
  <sheetFormatPr defaultColWidth="8.7109375" defaultRowHeight="15.75" x14ac:dyDescent="0.25"/>
  <cols>
    <col min="1" max="1" width="40.28515625" style="37" customWidth="1"/>
    <col min="2" max="2" width="25.140625" style="37" customWidth="1"/>
    <col min="3" max="3" width="73.140625" style="37" customWidth="1"/>
    <col min="4" max="4" width="12.42578125" style="37" customWidth="1"/>
    <col min="5" max="5" width="14.28515625" style="37" customWidth="1"/>
    <col min="6" max="8" width="30.7109375" style="37" customWidth="1"/>
    <col min="9" max="11" width="16.140625" style="38" hidden="1" customWidth="1"/>
    <col min="12" max="12" width="19.7109375" style="37" customWidth="1"/>
    <col min="13" max="15" width="15.7109375" style="37" customWidth="1"/>
    <col min="16" max="16384" width="8.7109375" style="37"/>
  </cols>
  <sheetData>
    <row r="1" spans="1:15" x14ac:dyDescent="0.25">
      <c r="A1" s="39"/>
      <c r="H1" s="39" t="s">
        <v>81</v>
      </c>
    </row>
    <row r="2" spans="1:15" ht="20.25" x14ac:dyDescent="0.3">
      <c r="B2" s="40"/>
      <c r="C2" s="66" t="s">
        <v>83</v>
      </c>
      <c r="D2" s="66"/>
      <c r="E2" s="66"/>
      <c r="F2" s="66"/>
      <c r="G2" s="66"/>
    </row>
    <row r="3" spans="1:15" ht="29.45" customHeight="1" x14ac:dyDescent="0.3">
      <c r="B3" s="41"/>
      <c r="C3" s="65" t="s">
        <v>9</v>
      </c>
      <c r="D3" s="65"/>
      <c r="E3" s="65"/>
      <c r="F3" s="65"/>
      <c r="G3" s="65"/>
    </row>
    <row r="4" spans="1:15" ht="130.5" customHeight="1" x14ac:dyDescent="0.25">
      <c r="A4" s="28" t="s">
        <v>43</v>
      </c>
      <c r="B4" s="42" t="s">
        <v>82</v>
      </c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62" t="s">
        <v>8</v>
      </c>
      <c r="J4" s="63"/>
      <c r="K4" s="64"/>
      <c r="M4" s="53"/>
      <c r="N4" s="53"/>
      <c r="O4" s="53"/>
    </row>
    <row r="5" spans="1:15" ht="27.75" customHeight="1" x14ac:dyDescent="0.25">
      <c r="A5" s="56">
        <v>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47">
        <v>7</v>
      </c>
      <c r="I5" s="3">
        <v>2019</v>
      </c>
      <c r="J5" s="3">
        <v>2020</v>
      </c>
      <c r="K5" s="3">
        <v>2021</v>
      </c>
      <c r="M5" s="53"/>
      <c r="N5" s="53"/>
      <c r="O5" s="53"/>
    </row>
    <row r="6" spans="1:15" ht="33.75" customHeight="1" x14ac:dyDescent="0.25">
      <c r="A6" s="57"/>
      <c r="B6" s="67" t="s">
        <v>40</v>
      </c>
      <c r="C6" s="67"/>
      <c r="D6" s="67"/>
      <c r="E6" s="67"/>
      <c r="F6" s="67"/>
      <c r="G6" s="67"/>
      <c r="H6" s="67"/>
      <c r="I6" s="30"/>
      <c r="J6" s="30"/>
      <c r="K6" s="30"/>
      <c r="M6" s="53"/>
      <c r="N6" s="53"/>
      <c r="O6" s="53"/>
    </row>
    <row r="7" spans="1:15" ht="51.95" customHeight="1" x14ac:dyDescent="0.25">
      <c r="A7" s="58"/>
      <c r="B7" s="34" t="s">
        <v>6</v>
      </c>
      <c r="C7" s="22" t="s">
        <v>7</v>
      </c>
      <c r="D7" s="29"/>
      <c r="E7" s="35"/>
      <c r="F7" s="29">
        <f>SUM(F8:F10)</f>
        <v>1076</v>
      </c>
      <c r="G7" s="29">
        <f>SUM(G8:G10)</f>
        <v>13</v>
      </c>
      <c r="H7" s="44">
        <f>SUM(H8:H10)</f>
        <v>381.45505300000002</v>
      </c>
      <c r="I7" s="31">
        <f>IFERROR(AVERAGEIF(I10:I20,"&lt;&gt;0"),0)</f>
        <v>501.74804440639275</v>
      </c>
      <c r="J7" s="31"/>
      <c r="K7" s="31"/>
      <c r="M7" s="53"/>
      <c r="N7" s="53"/>
      <c r="O7" s="53"/>
    </row>
    <row r="8" spans="1:15" ht="80.25" customHeight="1" x14ac:dyDescent="0.25">
      <c r="A8" s="60" t="s">
        <v>88</v>
      </c>
      <c r="B8" s="68" t="str">
        <f>B7</f>
        <v>2.3.1.3.1.1.</v>
      </c>
      <c r="C8" s="22" t="s">
        <v>59</v>
      </c>
      <c r="D8" s="23">
        <v>2019</v>
      </c>
      <c r="E8" s="69" t="s">
        <v>41</v>
      </c>
      <c r="F8" s="23">
        <f>SUMIF(D11:D20,"2019", F11:F20)</f>
        <v>1076</v>
      </c>
      <c r="G8" s="24">
        <f>SUMIF(D11:D20,"2019", G11:G20)</f>
        <v>13</v>
      </c>
      <c r="H8" s="44">
        <f>SUMIF(D11:D20,"2019", H11:H20)</f>
        <v>381.45505300000002</v>
      </c>
      <c r="I8" s="31">
        <f>IFERROR(AVERAGEIF(I11:I20,"&lt;&gt;0"),0)</f>
        <v>501.74804440639275</v>
      </c>
      <c r="J8" s="31"/>
      <c r="K8" s="31"/>
      <c r="M8" s="53"/>
      <c r="N8" s="53"/>
      <c r="O8" s="53"/>
    </row>
    <row r="9" spans="1:15" ht="38.25" customHeight="1" x14ac:dyDescent="0.25">
      <c r="A9" s="58"/>
      <c r="B9" s="68"/>
      <c r="C9" s="22" t="s">
        <v>59</v>
      </c>
      <c r="D9" s="23">
        <v>2020</v>
      </c>
      <c r="E9" s="70"/>
      <c r="F9" s="23">
        <f>SUMIF(D11:D20,"2020", F11:F20)</f>
        <v>0</v>
      </c>
      <c r="G9" s="46">
        <f>SUMIF(D11:D20,"2020", G11:G20)</f>
        <v>0</v>
      </c>
      <c r="H9" s="44">
        <f>SUMIF(D11:D20,"2020", H11:H20)</f>
        <v>0</v>
      </c>
      <c r="I9" s="31"/>
      <c r="J9" s="31">
        <f>IFERROR(AVERAGEIF(J11:J20,"&lt;&gt;0"),0)</f>
        <v>0</v>
      </c>
      <c r="K9" s="31"/>
      <c r="M9" s="53"/>
      <c r="N9" s="53"/>
      <c r="O9" s="53"/>
    </row>
    <row r="10" spans="1:15" ht="38.25" customHeight="1" x14ac:dyDescent="0.25">
      <c r="A10" s="58"/>
      <c r="B10" s="68"/>
      <c r="C10" s="22" t="s">
        <v>59</v>
      </c>
      <c r="D10" s="23">
        <v>2021</v>
      </c>
      <c r="E10" s="71"/>
      <c r="F10" s="23">
        <f>SUMIF(D11:D20,"2021", F11:F20)</f>
        <v>0</v>
      </c>
      <c r="G10" s="24">
        <f>SUMIF(D11:D20,"2021", G11:G20)</f>
        <v>0</v>
      </c>
      <c r="H10" s="44">
        <f>SUMIF(D11:D20,"2021", H11:H20)</f>
        <v>0</v>
      </c>
      <c r="I10" s="31"/>
      <c r="J10" s="31"/>
      <c r="K10" s="31">
        <f>IFERROR(AVERAGEIF(K11:K20,"&lt;&gt;0"),0)</f>
        <v>0</v>
      </c>
      <c r="M10" s="53"/>
      <c r="N10" s="53"/>
      <c r="O10" s="53"/>
    </row>
    <row r="11" spans="1:15" s="53" customFormat="1" ht="78.75" x14ac:dyDescent="0.25">
      <c r="A11" s="60" t="s">
        <v>89</v>
      </c>
      <c r="B11" s="49" t="str">
        <f>B8</f>
        <v>2.3.1.3.1.1.</v>
      </c>
      <c r="C11" s="50" t="s">
        <v>84</v>
      </c>
      <c r="D11" s="51">
        <v>2019</v>
      </c>
      <c r="E11" s="48" t="str">
        <f>E8</f>
        <v>0,4 кВ и ниже</v>
      </c>
      <c r="F11" s="51">
        <v>200</v>
      </c>
      <c r="G11" s="51">
        <v>7.85</v>
      </c>
      <c r="H11" s="52">
        <v>147.22116</v>
      </c>
      <c r="I11" s="33">
        <f>IF(D11=2019,IFERROR($H11/$F11*1000," "),"Х")</f>
        <v>736.10580000000004</v>
      </c>
      <c r="J11" s="33" t="str">
        <f>IF(D11=2020,IFERROR(H11/F11*1000," "),"Х")</f>
        <v>Х</v>
      </c>
      <c r="K11" s="33" t="str">
        <f>IF(D11=2021,IFERROR(H11/F11*1000," "),"Х")</f>
        <v>Х</v>
      </c>
    </row>
    <row r="12" spans="1:15" s="53" customFormat="1" ht="78.75" x14ac:dyDescent="0.25">
      <c r="A12" s="60" t="s">
        <v>90</v>
      </c>
      <c r="B12" s="49" t="str">
        <f>B11</f>
        <v>2.3.1.3.1.1.</v>
      </c>
      <c r="C12" s="50" t="s">
        <v>85</v>
      </c>
      <c r="D12" s="51">
        <v>2019</v>
      </c>
      <c r="E12" s="48" t="str">
        <f>E11</f>
        <v>0,4 кВ и ниже</v>
      </c>
      <c r="F12" s="51">
        <v>876</v>
      </c>
      <c r="G12" s="51">
        <v>5.15</v>
      </c>
      <c r="H12" s="52">
        <v>234.23389300000002</v>
      </c>
      <c r="I12" s="33">
        <f t="shared" ref="I12:I18" si="0">IF(D12=2019,IFERROR($H12/$F12*1000," "),"Х")</f>
        <v>267.3902888127854</v>
      </c>
      <c r="J12" s="33" t="str">
        <f t="shared" ref="J12:J18" si="1">IF(D12=2020,IFERROR(H12/F12*1000," "),"Х")</f>
        <v>Х</v>
      </c>
      <c r="K12" s="33" t="str">
        <f t="shared" ref="K12:K18" si="2">IF(D12=2021,IFERROR(H12/F12*1000," "),"Х")</f>
        <v>Х</v>
      </c>
    </row>
    <row r="13" spans="1:15" ht="31.5" hidden="1" x14ac:dyDescent="0.25">
      <c r="A13" s="59"/>
      <c r="B13" s="25" t="str">
        <f t="shared" ref="B13:B20" si="3">B12</f>
        <v>2.3.1.3.1.1.</v>
      </c>
      <c r="C13" s="26"/>
      <c r="D13" s="51"/>
      <c r="E13" s="27" t="str">
        <f t="shared" ref="E13:E20" si="4">E12</f>
        <v>0,4 кВ и ниже</v>
      </c>
      <c r="F13" s="27"/>
      <c r="G13" s="43"/>
      <c r="H13" s="45"/>
      <c r="I13" s="33" t="str">
        <f t="shared" si="0"/>
        <v>Х</v>
      </c>
      <c r="J13" s="33" t="str">
        <f t="shared" si="1"/>
        <v>Х</v>
      </c>
      <c r="K13" s="33" t="str">
        <f t="shared" si="2"/>
        <v>Х</v>
      </c>
    </row>
    <row r="14" spans="1:15" ht="31.5" hidden="1" x14ac:dyDescent="0.25">
      <c r="A14" s="59"/>
      <c r="B14" s="25" t="str">
        <f t="shared" si="3"/>
        <v>2.3.1.3.1.1.</v>
      </c>
      <c r="C14" s="26"/>
      <c r="D14" s="27"/>
      <c r="E14" s="27" t="str">
        <f t="shared" si="4"/>
        <v>0,4 кВ и ниже</v>
      </c>
      <c r="F14" s="27"/>
      <c r="G14" s="27"/>
      <c r="H14" s="45"/>
      <c r="I14" s="33" t="str">
        <f t="shared" si="0"/>
        <v>Х</v>
      </c>
      <c r="J14" s="33" t="str">
        <f t="shared" si="1"/>
        <v>Х</v>
      </c>
      <c r="K14" s="33" t="str">
        <f t="shared" si="2"/>
        <v>Х</v>
      </c>
    </row>
    <row r="15" spans="1:15" ht="31.5" hidden="1" x14ac:dyDescent="0.25">
      <c r="A15" s="59"/>
      <c r="B15" s="25" t="str">
        <f t="shared" si="3"/>
        <v>2.3.1.3.1.1.</v>
      </c>
      <c r="C15" s="26"/>
      <c r="D15" s="27"/>
      <c r="E15" s="27" t="str">
        <f t="shared" si="4"/>
        <v>0,4 кВ и ниже</v>
      </c>
      <c r="F15" s="27"/>
      <c r="G15" s="27"/>
      <c r="H15" s="45"/>
      <c r="I15" s="33" t="str">
        <f t="shared" si="0"/>
        <v>Х</v>
      </c>
      <c r="J15" s="33" t="str">
        <f t="shared" si="1"/>
        <v>Х</v>
      </c>
      <c r="K15" s="33" t="str">
        <f t="shared" si="2"/>
        <v>Х</v>
      </c>
    </row>
    <row r="16" spans="1:15" ht="31.5" hidden="1" x14ac:dyDescent="0.25">
      <c r="A16" s="59"/>
      <c r="B16" s="25" t="str">
        <f t="shared" si="3"/>
        <v>2.3.1.3.1.1.</v>
      </c>
      <c r="C16" s="26"/>
      <c r="D16" s="27"/>
      <c r="E16" s="27" t="str">
        <f t="shared" si="4"/>
        <v>0,4 кВ и ниже</v>
      </c>
      <c r="F16" s="27"/>
      <c r="G16" s="27"/>
      <c r="H16" s="45"/>
      <c r="I16" s="33" t="str">
        <f t="shared" ref="I16" si="5">IF(D16=2019,IFERROR($H16/$F16*1000," "),"Х")</f>
        <v>Х</v>
      </c>
      <c r="J16" s="33" t="str">
        <f t="shared" ref="J16" si="6">IF(D16=2020,IFERROR(H16/F16*1000," "),"Х")</f>
        <v>Х</v>
      </c>
      <c r="K16" s="33" t="str">
        <f t="shared" ref="K16" si="7">IF(D16=2021,IFERROR(H16/F16*1000," "),"Х")</f>
        <v>Х</v>
      </c>
    </row>
    <row r="17" spans="1:11" ht="31.5" hidden="1" x14ac:dyDescent="0.25">
      <c r="A17" s="59"/>
      <c r="B17" s="25" t="str">
        <f t="shared" si="3"/>
        <v>2.3.1.3.1.1.</v>
      </c>
      <c r="C17" s="26"/>
      <c r="D17" s="27"/>
      <c r="E17" s="27" t="str">
        <f t="shared" si="4"/>
        <v>0,4 кВ и ниже</v>
      </c>
      <c r="F17" s="27"/>
      <c r="G17" s="27"/>
      <c r="H17" s="45"/>
      <c r="I17" s="33" t="str">
        <f>IF(D17=2019,IFERROR($H17/$F17*1000," "),"Х")</f>
        <v>Х</v>
      </c>
      <c r="J17" s="33" t="str">
        <f>IF(D17=2020,IFERROR(H17/F17*1000," "),"Х")</f>
        <v>Х</v>
      </c>
      <c r="K17" s="33" t="str">
        <f>IF(D17=2021,IFERROR(H17/F17*1000," "),"Х")</f>
        <v>Х</v>
      </c>
    </row>
    <row r="18" spans="1:11" ht="31.5" hidden="1" x14ac:dyDescent="0.25">
      <c r="A18" s="59"/>
      <c r="B18" s="25" t="str">
        <f t="shared" si="3"/>
        <v>2.3.1.3.1.1.</v>
      </c>
      <c r="C18" s="26"/>
      <c r="D18" s="27"/>
      <c r="E18" s="27" t="str">
        <f t="shared" si="4"/>
        <v>0,4 кВ и ниже</v>
      </c>
      <c r="F18" s="27"/>
      <c r="G18" s="27"/>
      <c r="H18" s="45"/>
      <c r="I18" s="33" t="str">
        <f t="shared" si="0"/>
        <v>Х</v>
      </c>
      <c r="J18" s="33" t="str">
        <f t="shared" si="1"/>
        <v>Х</v>
      </c>
      <c r="K18" s="33" t="str">
        <f t="shared" si="2"/>
        <v>Х</v>
      </c>
    </row>
    <row r="19" spans="1:11" ht="31.5" hidden="1" x14ac:dyDescent="0.25">
      <c r="A19" s="59"/>
      <c r="B19" s="25" t="str">
        <f t="shared" si="3"/>
        <v>2.3.1.3.1.1.</v>
      </c>
      <c r="C19" s="26"/>
      <c r="D19" s="27"/>
      <c r="E19" s="27" t="str">
        <f t="shared" si="4"/>
        <v>0,4 кВ и ниже</v>
      </c>
      <c r="F19" s="27"/>
      <c r="G19" s="27"/>
      <c r="H19" s="45"/>
      <c r="I19" s="33" t="str">
        <f>IF(D19=2019,IFERROR($H19/$F19*1000," "),"Х")</f>
        <v>Х</v>
      </c>
      <c r="J19" s="33" t="str">
        <f>IF(D19=2020,IFERROR(H19/F19*1000," "),"Х")</f>
        <v>Х</v>
      </c>
      <c r="K19" s="33" t="str">
        <f>IF(D19=2021,IFERROR(H19/F19*1000," "),"Х")</f>
        <v>Х</v>
      </c>
    </row>
    <row r="20" spans="1:11" ht="31.5" hidden="1" x14ac:dyDescent="0.25">
      <c r="A20" s="59"/>
      <c r="B20" s="25" t="str">
        <f t="shared" si="3"/>
        <v>2.3.1.3.1.1.</v>
      </c>
      <c r="C20" s="26"/>
      <c r="D20" s="27"/>
      <c r="E20" s="27" t="str">
        <f t="shared" si="4"/>
        <v>0,4 кВ и ниже</v>
      </c>
      <c r="F20" s="27"/>
      <c r="G20" s="27"/>
      <c r="H20" s="45"/>
      <c r="I20" s="33" t="str">
        <f>IF(D20=2019,IFERROR($H20/$F20*1000," "),"Х")</f>
        <v>Х</v>
      </c>
      <c r="J20" s="33" t="str">
        <f>IF(D20=2020,IFERROR(H20/F20*1000," "),"Х")</f>
        <v>Х</v>
      </c>
      <c r="K20" s="33" t="str">
        <f>IF(D20=2021,IFERROR(H20/F20*1000," "),"Х")</f>
        <v>Х</v>
      </c>
    </row>
    <row r="21" spans="1:11" ht="51.95" customHeight="1" x14ac:dyDescent="0.25">
      <c r="A21" s="58"/>
      <c r="B21" s="34" t="s">
        <v>6</v>
      </c>
      <c r="C21" s="22" t="s">
        <v>7</v>
      </c>
      <c r="D21" s="29"/>
      <c r="E21" s="35"/>
      <c r="F21" s="29">
        <f>SUM(F22:F24)</f>
        <v>0</v>
      </c>
      <c r="G21" s="29">
        <f t="shared" ref="G21" si="8">SUM(G22:G24)</f>
        <v>0</v>
      </c>
      <c r="H21" s="29">
        <f t="shared" ref="H21" si="9">SUM(H22:H24)</f>
        <v>0</v>
      </c>
      <c r="I21" s="31">
        <f>IFERROR(AVERAGEIF(I24:I34,"&lt;&gt;0"),0)</f>
        <v>0</v>
      </c>
      <c r="J21" s="31"/>
      <c r="K21" s="31"/>
    </row>
    <row r="22" spans="1:11" ht="29.1" customHeight="1" x14ac:dyDescent="0.25">
      <c r="A22" s="58"/>
      <c r="B22" s="68" t="s">
        <v>6</v>
      </c>
      <c r="C22" s="22" t="s">
        <v>59</v>
      </c>
      <c r="D22" s="23">
        <v>2019</v>
      </c>
      <c r="E22" s="69" t="s">
        <v>42</v>
      </c>
      <c r="F22" s="23">
        <f>SUMIF(D25:D34,"2019", F25:F34)</f>
        <v>0</v>
      </c>
      <c r="G22" s="24">
        <f>SUMIF(D25:D34,"2019", G25:G34)</f>
        <v>0</v>
      </c>
      <c r="H22" s="24">
        <f>SUMIF(D25:D34,"2019", H25:H34)</f>
        <v>0</v>
      </c>
      <c r="I22" s="31">
        <f>IFERROR(AVERAGEIF(I25:I34,"&lt;&gt;0"),0)</f>
        <v>0</v>
      </c>
      <c r="J22" s="31"/>
      <c r="K22" s="31"/>
    </row>
    <row r="23" spans="1:11" ht="29.1" customHeight="1" x14ac:dyDescent="0.25">
      <c r="A23" s="58"/>
      <c r="B23" s="68"/>
      <c r="C23" s="22" t="s">
        <v>59</v>
      </c>
      <c r="D23" s="23">
        <v>2020</v>
      </c>
      <c r="E23" s="70"/>
      <c r="F23" s="23">
        <f>SUMIF(D25:D34,"2020", F25:F34)</f>
        <v>0</v>
      </c>
      <c r="G23" s="24">
        <f>SUMIF(D25:D34,"2020", G25:G34)</f>
        <v>0</v>
      </c>
      <c r="H23" s="24">
        <f>SUMIF(D25:D34,"2020", H25:H34)</f>
        <v>0</v>
      </c>
      <c r="I23" s="31"/>
      <c r="J23" s="31">
        <f>IFERROR(AVERAGEIF(J25:J34,"&lt;&gt;0"),0)</f>
        <v>0</v>
      </c>
      <c r="K23" s="31"/>
    </row>
    <row r="24" spans="1:11" ht="29.1" customHeight="1" x14ac:dyDescent="0.25">
      <c r="A24" s="58"/>
      <c r="B24" s="68"/>
      <c r="C24" s="22" t="s">
        <v>59</v>
      </c>
      <c r="D24" s="23">
        <v>2021</v>
      </c>
      <c r="E24" s="71"/>
      <c r="F24" s="23">
        <f>SUMIF(D25:D34,"2021", F25:F34)</f>
        <v>0</v>
      </c>
      <c r="G24" s="24">
        <f>SUMIF(D25:D34,"2021", G25:G34)</f>
        <v>0</v>
      </c>
      <c r="H24" s="24">
        <f>SUMIF(D25:D34,"2021", H25:H34)</f>
        <v>0</v>
      </c>
      <c r="I24" s="31"/>
      <c r="J24" s="31"/>
      <c r="K24" s="31">
        <f>IFERROR(AVERAGEIF(K25:K34,"&lt;&gt;0"),0)</f>
        <v>0</v>
      </c>
    </row>
    <row r="25" spans="1:11" ht="18.75" hidden="1" x14ac:dyDescent="0.25">
      <c r="A25" s="59"/>
      <c r="B25" s="25" t="str">
        <f>B22</f>
        <v>2.3.1.3.1.1.</v>
      </c>
      <c r="C25" s="26"/>
      <c r="D25" s="27"/>
      <c r="E25" s="27" t="str">
        <f>E22</f>
        <v>1-20 кВ</v>
      </c>
      <c r="F25" s="27"/>
      <c r="G25" s="27"/>
      <c r="H25" s="27"/>
      <c r="I25" s="33" t="str">
        <f t="shared" ref="I25" si="10">IF(D25=2019,IFERROR($H25/$F25*1000," "),"Х")</f>
        <v>Х</v>
      </c>
      <c r="J25" s="33" t="str">
        <f t="shared" ref="J25" si="11">IF(D25=2020,IFERROR(H25/F25*1000," "),"Х")</f>
        <v>Х</v>
      </c>
      <c r="K25" s="33" t="str">
        <f t="shared" ref="K25" si="12">IF(D25=2021,IFERROR(H25/F25*1000," "),"Х")</f>
        <v>Х</v>
      </c>
    </row>
    <row r="26" spans="1:11" ht="18.75" hidden="1" x14ac:dyDescent="0.25">
      <c r="A26" s="59"/>
      <c r="B26" s="25" t="str">
        <f>B25</f>
        <v>2.3.1.3.1.1.</v>
      </c>
      <c r="C26" s="26"/>
      <c r="D26" s="27"/>
      <c r="E26" s="27" t="str">
        <f>E25</f>
        <v>1-20 кВ</v>
      </c>
      <c r="F26" s="27"/>
      <c r="G26" s="27"/>
      <c r="H26" s="27"/>
      <c r="I26" s="33" t="str">
        <f t="shared" ref="I26:I34" si="13">IF(D26=2019,IFERROR($H26/$F26*1000," "),"Х")</f>
        <v>Х</v>
      </c>
      <c r="J26" s="33" t="str">
        <f t="shared" ref="J26:J34" si="14">IF(D26=2020,IFERROR(H26/F26*1000," "),"Х")</f>
        <v>Х</v>
      </c>
      <c r="K26" s="33" t="str">
        <f t="shared" ref="K26:K34" si="15">IF(D26=2021,IFERROR(H26/F26*1000," "),"Х")</f>
        <v>Х</v>
      </c>
    </row>
    <row r="27" spans="1:11" ht="18.75" hidden="1" x14ac:dyDescent="0.25">
      <c r="A27" s="59"/>
      <c r="B27" s="25" t="str">
        <f t="shared" ref="B27:B34" si="16">B26</f>
        <v>2.3.1.3.1.1.</v>
      </c>
      <c r="C27" s="26"/>
      <c r="D27" s="27"/>
      <c r="E27" s="27" t="str">
        <f t="shared" ref="E27:E34" si="17">E26</f>
        <v>1-20 кВ</v>
      </c>
      <c r="F27" s="27"/>
      <c r="G27" s="27"/>
      <c r="H27" s="27"/>
      <c r="I27" s="33" t="str">
        <f t="shared" si="13"/>
        <v>Х</v>
      </c>
      <c r="J27" s="33" t="str">
        <f t="shared" si="14"/>
        <v>Х</v>
      </c>
      <c r="K27" s="33" t="str">
        <f t="shared" si="15"/>
        <v>Х</v>
      </c>
    </row>
    <row r="28" spans="1:11" ht="18.75" hidden="1" x14ac:dyDescent="0.25">
      <c r="A28" s="59"/>
      <c r="B28" s="25" t="str">
        <f t="shared" si="16"/>
        <v>2.3.1.3.1.1.</v>
      </c>
      <c r="C28" s="26"/>
      <c r="D28" s="27"/>
      <c r="E28" s="27" t="str">
        <f t="shared" si="17"/>
        <v>1-20 кВ</v>
      </c>
      <c r="F28" s="27"/>
      <c r="G28" s="27"/>
      <c r="H28" s="27"/>
      <c r="I28" s="33" t="str">
        <f t="shared" si="13"/>
        <v>Х</v>
      </c>
      <c r="J28" s="33" t="str">
        <f t="shared" si="14"/>
        <v>Х</v>
      </c>
      <c r="K28" s="33" t="str">
        <f t="shared" si="15"/>
        <v>Х</v>
      </c>
    </row>
    <row r="29" spans="1:11" ht="18.75" hidden="1" x14ac:dyDescent="0.25">
      <c r="A29" s="59"/>
      <c r="B29" s="25" t="str">
        <f t="shared" si="16"/>
        <v>2.3.1.3.1.1.</v>
      </c>
      <c r="C29" s="26"/>
      <c r="D29" s="27"/>
      <c r="E29" s="27" t="str">
        <f t="shared" si="17"/>
        <v>1-20 кВ</v>
      </c>
      <c r="F29" s="27"/>
      <c r="G29" s="27"/>
      <c r="H29" s="27"/>
      <c r="I29" s="33" t="str">
        <f t="shared" si="13"/>
        <v>Х</v>
      </c>
      <c r="J29" s="33" t="str">
        <f t="shared" si="14"/>
        <v>Х</v>
      </c>
      <c r="K29" s="33" t="str">
        <f t="shared" si="15"/>
        <v>Х</v>
      </c>
    </row>
    <row r="30" spans="1:11" ht="18.75" hidden="1" x14ac:dyDescent="0.25">
      <c r="A30" s="59"/>
      <c r="B30" s="25" t="str">
        <f t="shared" si="16"/>
        <v>2.3.1.3.1.1.</v>
      </c>
      <c r="C30" s="26"/>
      <c r="D30" s="27"/>
      <c r="E30" s="27" t="str">
        <f t="shared" si="17"/>
        <v>1-20 кВ</v>
      </c>
      <c r="F30" s="27"/>
      <c r="G30" s="27"/>
      <c r="H30" s="27"/>
      <c r="I30" s="33" t="str">
        <f t="shared" si="13"/>
        <v>Х</v>
      </c>
      <c r="J30" s="33" t="str">
        <f t="shared" si="14"/>
        <v>Х</v>
      </c>
      <c r="K30" s="33" t="str">
        <f t="shared" si="15"/>
        <v>Х</v>
      </c>
    </row>
    <row r="31" spans="1:11" ht="18.75" hidden="1" x14ac:dyDescent="0.25">
      <c r="A31" s="59"/>
      <c r="B31" s="25" t="str">
        <f t="shared" si="16"/>
        <v>2.3.1.3.1.1.</v>
      </c>
      <c r="C31" s="26"/>
      <c r="D31" s="27"/>
      <c r="E31" s="27" t="str">
        <f t="shared" si="17"/>
        <v>1-20 кВ</v>
      </c>
      <c r="F31" s="27"/>
      <c r="G31" s="27"/>
      <c r="H31" s="27"/>
      <c r="I31" s="33" t="str">
        <f t="shared" si="13"/>
        <v>Х</v>
      </c>
      <c r="J31" s="33" t="str">
        <f t="shared" si="14"/>
        <v>Х</v>
      </c>
      <c r="K31" s="33" t="str">
        <f t="shared" si="15"/>
        <v>Х</v>
      </c>
    </row>
    <row r="32" spans="1:11" ht="18.75" hidden="1" x14ac:dyDescent="0.25">
      <c r="A32" s="59"/>
      <c r="B32" s="25" t="str">
        <f t="shared" si="16"/>
        <v>2.3.1.3.1.1.</v>
      </c>
      <c r="C32" s="26"/>
      <c r="D32" s="27"/>
      <c r="E32" s="27" t="str">
        <f t="shared" si="17"/>
        <v>1-20 кВ</v>
      </c>
      <c r="F32" s="27"/>
      <c r="G32" s="27"/>
      <c r="H32" s="27"/>
      <c r="I32" s="33" t="str">
        <f t="shared" si="13"/>
        <v>Х</v>
      </c>
      <c r="J32" s="33" t="str">
        <f t="shared" si="14"/>
        <v>Х</v>
      </c>
      <c r="K32" s="33" t="str">
        <f t="shared" si="15"/>
        <v>Х</v>
      </c>
    </row>
    <row r="33" spans="1:11" ht="18.75" hidden="1" x14ac:dyDescent="0.25">
      <c r="A33" s="59"/>
      <c r="B33" s="25" t="str">
        <f t="shared" si="16"/>
        <v>2.3.1.3.1.1.</v>
      </c>
      <c r="C33" s="26"/>
      <c r="D33" s="27"/>
      <c r="E33" s="27" t="str">
        <f t="shared" si="17"/>
        <v>1-20 кВ</v>
      </c>
      <c r="F33" s="27"/>
      <c r="G33" s="27"/>
      <c r="H33" s="27"/>
      <c r="I33" s="33" t="str">
        <f t="shared" si="13"/>
        <v>Х</v>
      </c>
      <c r="J33" s="33" t="str">
        <f t="shared" si="14"/>
        <v>Х</v>
      </c>
      <c r="K33" s="33" t="str">
        <f t="shared" si="15"/>
        <v>Х</v>
      </c>
    </row>
    <row r="34" spans="1:11" ht="18.75" hidden="1" x14ac:dyDescent="0.25">
      <c r="A34" s="59"/>
      <c r="B34" s="25" t="str">
        <f t="shared" si="16"/>
        <v>2.3.1.3.1.1.</v>
      </c>
      <c r="C34" s="26"/>
      <c r="D34" s="27"/>
      <c r="E34" s="27" t="str">
        <f t="shared" si="17"/>
        <v>1-20 кВ</v>
      </c>
      <c r="F34" s="27"/>
      <c r="G34" s="27"/>
      <c r="H34" s="27"/>
      <c r="I34" s="33" t="str">
        <f t="shared" si="13"/>
        <v>Х</v>
      </c>
      <c r="J34" s="33" t="str">
        <f t="shared" si="14"/>
        <v>Х</v>
      </c>
      <c r="K34" s="33" t="str">
        <f t="shared" si="15"/>
        <v>Х</v>
      </c>
    </row>
    <row r="35" spans="1:11" ht="51.95" customHeight="1" x14ac:dyDescent="0.25">
      <c r="A35" s="58"/>
      <c r="B35" s="34" t="s">
        <v>6</v>
      </c>
      <c r="C35" s="22" t="s">
        <v>44</v>
      </c>
      <c r="D35" s="29"/>
      <c r="E35" s="35"/>
      <c r="F35" s="29">
        <f>SUM(F36:F38)</f>
        <v>0</v>
      </c>
      <c r="G35" s="29">
        <f t="shared" ref="G35" si="18">SUM(G36:G38)</f>
        <v>0</v>
      </c>
      <c r="H35" s="29">
        <f t="shared" ref="H35" si="19">SUM(H36:H38)</f>
        <v>0</v>
      </c>
      <c r="I35" s="31">
        <f>IFERROR(AVERAGEIF(I38:I48,"&lt;&gt;0"),0)</f>
        <v>0</v>
      </c>
      <c r="J35" s="31"/>
      <c r="K35" s="31"/>
    </row>
    <row r="36" spans="1:11" ht="45.75" customHeight="1" collapsed="1" x14ac:dyDescent="0.25">
      <c r="A36" s="58"/>
      <c r="B36" s="68" t="s">
        <v>45</v>
      </c>
      <c r="C36" s="22" t="s">
        <v>59</v>
      </c>
      <c r="D36" s="23">
        <v>2019</v>
      </c>
      <c r="E36" s="69" t="s">
        <v>41</v>
      </c>
      <c r="F36" s="29">
        <f>SUMIF(D39:D48,"2019", F39:F48)</f>
        <v>0</v>
      </c>
      <c r="G36" s="24">
        <f>SUMIF(D39:D48,"2019", G39:G48)</f>
        <v>0</v>
      </c>
      <c r="H36" s="24">
        <f>SUMIF(D39:D48,"2019", H39:H48)</f>
        <v>0</v>
      </c>
      <c r="I36" s="31">
        <f>IFERROR(AVERAGEIF(I39:I48,"&lt;&gt;0"),0)</f>
        <v>0</v>
      </c>
      <c r="J36" s="31"/>
      <c r="K36" s="31"/>
    </row>
    <row r="37" spans="1:11" ht="45.75" customHeight="1" x14ac:dyDescent="0.25">
      <c r="A37" s="58"/>
      <c r="B37" s="68"/>
      <c r="C37" s="22" t="s">
        <v>59</v>
      </c>
      <c r="D37" s="23">
        <v>2020</v>
      </c>
      <c r="E37" s="70"/>
      <c r="F37" s="29">
        <f>SUMIF(D39:D48,"2020", F39:F48)</f>
        <v>0</v>
      </c>
      <c r="G37" s="24">
        <f>SUMIF(D39:D48,"2020", G39:G48)</f>
        <v>0</v>
      </c>
      <c r="H37" s="24">
        <f>SUMIF(D39:D48,"2020", H39:H48)</f>
        <v>0</v>
      </c>
      <c r="I37" s="31"/>
      <c r="J37" s="31">
        <f>IFERROR(AVERAGEIF(J39:J48,"&lt;&gt;0"),0)</f>
        <v>0</v>
      </c>
      <c r="K37" s="31"/>
    </row>
    <row r="38" spans="1:11" ht="45.75" customHeight="1" x14ac:dyDescent="0.25">
      <c r="A38" s="58"/>
      <c r="B38" s="68"/>
      <c r="C38" s="22" t="s">
        <v>59</v>
      </c>
      <c r="D38" s="23">
        <v>2021</v>
      </c>
      <c r="E38" s="71"/>
      <c r="F38" s="29">
        <f>SUMIF(D39:D48,"2021", F39:F48)</f>
        <v>0</v>
      </c>
      <c r="G38" s="24">
        <f>SUMIF(D39:D48,"2021", G39:G48)</f>
        <v>0</v>
      </c>
      <c r="H38" s="24">
        <f>SUMIF(D39:D48,"2021", H39:H48)</f>
        <v>0</v>
      </c>
      <c r="I38" s="31"/>
      <c r="J38" s="31"/>
      <c r="K38" s="31">
        <f>IFERROR(AVERAGEIF(K39:K48,"&lt;&gt;0"),0)</f>
        <v>0</v>
      </c>
    </row>
    <row r="39" spans="1:11" ht="31.5" hidden="1" x14ac:dyDescent="0.25">
      <c r="A39" s="59"/>
      <c r="B39" s="25" t="str">
        <f>B36</f>
        <v>2.3.1.3.3.1.</v>
      </c>
      <c r="C39" s="26"/>
      <c r="D39" s="27"/>
      <c r="E39" s="27" t="str">
        <f>E36</f>
        <v>0,4 кВ и ниже</v>
      </c>
      <c r="F39" s="27"/>
      <c r="G39" s="27"/>
      <c r="H39" s="27"/>
      <c r="I39" s="32" t="str">
        <f>IF(D39=2019,IFERROR(H39/F39*1000," ")," ")</f>
        <v xml:space="preserve"> </v>
      </c>
      <c r="J39" s="32" t="str">
        <f>IF(D39=2020,IFERROR(H39/F39*1000," ")," ")</f>
        <v xml:space="preserve"> </v>
      </c>
      <c r="K39" s="32" t="str">
        <f>IF(D39=2021,IFERROR(H39/F39*1000," ")," ")</f>
        <v xml:space="preserve"> </v>
      </c>
    </row>
    <row r="40" spans="1:11" ht="31.5" hidden="1" x14ac:dyDescent="0.25">
      <c r="A40" s="59"/>
      <c r="B40" s="25" t="str">
        <f>B39</f>
        <v>2.3.1.3.3.1.</v>
      </c>
      <c r="C40" s="26"/>
      <c r="D40" s="27"/>
      <c r="E40" s="27" t="str">
        <f>E39</f>
        <v>0,4 кВ и ниже</v>
      </c>
      <c r="F40" s="27"/>
      <c r="G40" s="27"/>
      <c r="H40" s="27"/>
      <c r="I40" s="32" t="str">
        <f>IF(D40=2019,IFERROR(H40/F40*1000," ")," ")</f>
        <v xml:space="preserve"> </v>
      </c>
      <c r="J40" s="32" t="str">
        <f t="shared" ref="J40:J48" si="20">IF(D40=2020,IFERROR(H40/F40*1000," ")," ")</f>
        <v xml:space="preserve"> </v>
      </c>
      <c r="K40" s="32" t="str">
        <f t="shared" ref="K40:K48" si="21">IF(D40=2021,IFERROR(H40/F40*1000," ")," ")</f>
        <v xml:space="preserve"> </v>
      </c>
    </row>
    <row r="41" spans="1:11" ht="31.5" hidden="1" x14ac:dyDescent="0.25">
      <c r="A41" s="59"/>
      <c r="B41" s="25" t="str">
        <f t="shared" ref="B41:B48" si="22">B40</f>
        <v>2.3.1.3.3.1.</v>
      </c>
      <c r="C41" s="26"/>
      <c r="D41" s="27"/>
      <c r="E41" s="27" t="str">
        <f t="shared" ref="E41:E48" si="23">E40</f>
        <v>0,4 кВ и ниже</v>
      </c>
      <c r="F41" s="27"/>
      <c r="G41" s="27"/>
      <c r="H41" s="27"/>
      <c r="I41" s="32" t="str">
        <f t="shared" ref="I41:I48" si="24">IF(D41=2019,IFERROR(H41/F41*1000," ")," ")</f>
        <v xml:space="preserve"> </v>
      </c>
      <c r="J41" s="32" t="str">
        <f t="shared" si="20"/>
        <v xml:space="preserve"> </v>
      </c>
      <c r="K41" s="32" t="str">
        <f t="shared" si="21"/>
        <v xml:space="preserve"> </v>
      </c>
    </row>
    <row r="42" spans="1:11" ht="31.5" hidden="1" x14ac:dyDescent="0.25">
      <c r="A42" s="59"/>
      <c r="B42" s="25" t="str">
        <f t="shared" si="22"/>
        <v>2.3.1.3.3.1.</v>
      </c>
      <c r="C42" s="26"/>
      <c r="D42" s="27"/>
      <c r="E42" s="27" t="str">
        <f t="shared" si="23"/>
        <v>0,4 кВ и ниже</v>
      </c>
      <c r="F42" s="27"/>
      <c r="G42" s="27"/>
      <c r="H42" s="27"/>
      <c r="I42" s="32" t="str">
        <f t="shared" si="24"/>
        <v xml:space="preserve"> </v>
      </c>
      <c r="J42" s="32" t="str">
        <f t="shared" si="20"/>
        <v xml:space="preserve"> </v>
      </c>
      <c r="K42" s="32" t="str">
        <f t="shared" si="21"/>
        <v xml:space="preserve"> </v>
      </c>
    </row>
    <row r="43" spans="1:11" ht="31.5" hidden="1" x14ac:dyDescent="0.25">
      <c r="A43" s="59"/>
      <c r="B43" s="25" t="str">
        <f t="shared" si="22"/>
        <v>2.3.1.3.3.1.</v>
      </c>
      <c r="C43" s="26"/>
      <c r="D43" s="27"/>
      <c r="E43" s="27" t="str">
        <f t="shared" si="23"/>
        <v>0,4 кВ и ниже</v>
      </c>
      <c r="F43" s="27"/>
      <c r="G43" s="27"/>
      <c r="H43" s="27"/>
      <c r="I43" s="32" t="str">
        <f t="shared" si="24"/>
        <v xml:space="preserve"> </v>
      </c>
      <c r="J43" s="32" t="str">
        <f t="shared" si="20"/>
        <v xml:space="preserve"> </v>
      </c>
      <c r="K43" s="32" t="str">
        <f t="shared" si="21"/>
        <v xml:space="preserve"> </v>
      </c>
    </row>
    <row r="44" spans="1:11" ht="31.5" hidden="1" x14ac:dyDescent="0.25">
      <c r="A44" s="59"/>
      <c r="B44" s="25" t="str">
        <f t="shared" si="22"/>
        <v>2.3.1.3.3.1.</v>
      </c>
      <c r="C44" s="26"/>
      <c r="D44" s="27"/>
      <c r="E44" s="27" t="str">
        <f t="shared" si="23"/>
        <v>0,4 кВ и ниже</v>
      </c>
      <c r="F44" s="27"/>
      <c r="G44" s="27"/>
      <c r="H44" s="27"/>
      <c r="I44" s="32" t="str">
        <f t="shared" si="24"/>
        <v xml:space="preserve"> </v>
      </c>
      <c r="J44" s="32" t="str">
        <f t="shared" si="20"/>
        <v xml:space="preserve"> </v>
      </c>
      <c r="K44" s="32" t="str">
        <f t="shared" si="21"/>
        <v xml:space="preserve"> </v>
      </c>
    </row>
    <row r="45" spans="1:11" ht="31.5" hidden="1" x14ac:dyDescent="0.25">
      <c r="A45" s="59"/>
      <c r="B45" s="25" t="str">
        <f t="shared" si="22"/>
        <v>2.3.1.3.3.1.</v>
      </c>
      <c r="C45" s="26"/>
      <c r="D45" s="27"/>
      <c r="E45" s="27" t="str">
        <f t="shared" si="23"/>
        <v>0,4 кВ и ниже</v>
      </c>
      <c r="F45" s="27"/>
      <c r="G45" s="27"/>
      <c r="H45" s="27"/>
      <c r="I45" s="32" t="str">
        <f t="shared" si="24"/>
        <v xml:space="preserve"> </v>
      </c>
      <c r="J45" s="32" t="str">
        <f t="shared" si="20"/>
        <v xml:space="preserve"> </v>
      </c>
      <c r="K45" s="32" t="str">
        <f t="shared" si="21"/>
        <v xml:space="preserve"> </v>
      </c>
    </row>
    <row r="46" spans="1:11" ht="31.5" hidden="1" x14ac:dyDescent="0.25">
      <c r="A46" s="59"/>
      <c r="B46" s="25" t="str">
        <f t="shared" si="22"/>
        <v>2.3.1.3.3.1.</v>
      </c>
      <c r="C46" s="26"/>
      <c r="D46" s="27"/>
      <c r="E46" s="27" t="str">
        <f t="shared" si="23"/>
        <v>0,4 кВ и ниже</v>
      </c>
      <c r="F46" s="27"/>
      <c r="G46" s="27"/>
      <c r="H46" s="27"/>
      <c r="I46" s="32" t="str">
        <f t="shared" si="24"/>
        <v xml:space="preserve"> </v>
      </c>
      <c r="J46" s="32" t="str">
        <f t="shared" si="20"/>
        <v xml:space="preserve"> </v>
      </c>
      <c r="K46" s="32" t="str">
        <f t="shared" si="21"/>
        <v xml:space="preserve"> </v>
      </c>
    </row>
    <row r="47" spans="1:11" ht="31.5" hidden="1" x14ac:dyDescent="0.25">
      <c r="A47" s="59"/>
      <c r="B47" s="25" t="str">
        <f t="shared" si="22"/>
        <v>2.3.1.3.3.1.</v>
      </c>
      <c r="C47" s="26"/>
      <c r="D47" s="27"/>
      <c r="E47" s="27" t="str">
        <f t="shared" si="23"/>
        <v>0,4 кВ и ниже</v>
      </c>
      <c r="F47" s="27"/>
      <c r="G47" s="27"/>
      <c r="H47" s="27"/>
      <c r="I47" s="32" t="str">
        <f t="shared" si="24"/>
        <v xml:space="preserve"> </v>
      </c>
      <c r="J47" s="32" t="str">
        <f t="shared" si="20"/>
        <v xml:space="preserve"> </v>
      </c>
      <c r="K47" s="32" t="str">
        <f t="shared" si="21"/>
        <v xml:space="preserve"> </v>
      </c>
    </row>
    <row r="48" spans="1:11" ht="31.5" hidden="1" x14ac:dyDescent="0.25">
      <c r="A48" s="59"/>
      <c r="B48" s="25" t="str">
        <f t="shared" si="22"/>
        <v>2.3.1.3.3.1.</v>
      </c>
      <c r="C48" s="26"/>
      <c r="D48" s="27"/>
      <c r="E48" s="27" t="str">
        <f t="shared" si="23"/>
        <v>0,4 кВ и ниже</v>
      </c>
      <c r="F48" s="27"/>
      <c r="G48" s="27"/>
      <c r="H48" s="27"/>
      <c r="I48" s="32" t="str">
        <f t="shared" si="24"/>
        <v xml:space="preserve"> </v>
      </c>
      <c r="J48" s="32" t="str">
        <f t="shared" si="20"/>
        <v xml:space="preserve"> </v>
      </c>
      <c r="K48" s="32" t="str">
        <f t="shared" si="21"/>
        <v xml:space="preserve"> </v>
      </c>
    </row>
    <row r="49" spans="1:11" ht="33.75" customHeight="1" x14ac:dyDescent="0.25">
      <c r="A49" s="57"/>
      <c r="B49" s="67" t="s">
        <v>80</v>
      </c>
      <c r="C49" s="67"/>
      <c r="D49" s="67"/>
      <c r="E49" s="67"/>
      <c r="F49" s="67"/>
      <c r="G49" s="67"/>
      <c r="H49" s="67"/>
      <c r="I49" s="30"/>
      <c r="J49" s="30"/>
      <c r="K49" s="30"/>
    </row>
    <row r="50" spans="1:11" ht="51.95" customHeight="1" x14ac:dyDescent="0.25">
      <c r="A50" s="58"/>
      <c r="B50" s="34" t="s">
        <v>47</v>
      </c>
      <c r="C50" s="22" t="s">
        <v>46</v>
      </c>
      <c r="D50" s="29"/>
      <c r="E50" s="35"/>
      <c r="F50" s="29">
        <f>SUM(F51:F53)</f>
        <v>336</v>
      </c>
      <c r="G50" s="46">
        <f t="shared" ref="G50" si="25">SUM(G51:G53)</f>
        <v>13</v>
      </c>
      <c r="H50" s="44">
        <f t="shared" ref="H50" si="26">SUM(H51:H53)</f>
        <v>1913.4256069999997</v>
      </c>
      <c r="I50" s="31">
        <f>IFERROR(AVERAGEIF(I53:I475,"&lt;&gt;0"),0)</f>
        <v>5930.4569941406244</v>
      </c>
      <c r="J50" s="31"/>
      <c r="K50" s="31"/>
    </row>
    <row r="51" spans="1:11" ht="38.25" customHeight="1" x14ac:dyDescent="0.25">
      <c r="A51" s="58"/>
      <c r="B51" s="68" t="str">
        <f>B50</f>
        <v>3.1.1.1.1.1</v>
      </c>
      <c r="C51" s="22" t="s">
        <v>59</v>
      </c>
      <c r="D51" s="29">
        <v>2019</v>
      </c>
      <c r="E51" s="69" t="s">
        <v>41</v>
      </c>
      <c r="F51" s="29">
        <f>SUMIF(D54:D63,"2019", F54:F63)</f>
        <v>336</v>
      </c>
      <c r="G51" s="24">
        <f>SUMIF(D54:D63,"2019", G54:G63)</f>
        <v>13</v>
      </c>
      <c r="H51" s="44">
        <f>SUMIF(D54:D63,"2019", H54:H63)</f>
        <v>1913.4256069999997</v>
      </c>
      <c r="I51" s="31">
        <f>IFERROR(AVERAGEIF(I54:I476,"&lt;&gt;0"),0)</f>
        <v>5930.4569941406244</v>
      </c>
      <c r="J51" s="31"/>
      <c r="K51" s="31"/>
    </row>
    <row r="52" spans="1:11" ht="38.25" customHeight="1" x14ac:dyDescent="0.25">
      <c r="A52" s="58"/>
      <c r="B52" s="68"/>
      <c r="C52" s="22" t="s">
        <v>59</v>
      </c>
      <c r="D52" s="29">
        <v>2020</v>
      </c>
      <c r="E52" s="70"/>
      <c r="F52" s="29">
        <f>SUMIF(D54:D63,"2020", F54:F63)</f>
        <v>0</v>
      </c>
      <c r="G52" s="46">
        <f>SUMIF(D54:D63,"2020", G54:G63)</f>
        <v>0</v>
      </c>
      <c r="H52" s="44">
        <f>SUMIF(D54:D63,"2020", H54:H63)</f>
        <v>0</v>
      </c>
      <c r="I52" s="31"/>
      <c r="J52" s="31">
        <f>IFERROR(AVERAGEIF(J54:J476,"&lt;&gt;0"),0)</f>
        <v>0</v>
      </c>
      <c r="K52" s="31"/>
    </row>
    <row r="53" spans="1:11" ht="38.25" customHeight="1" x14ac:dyDescent="0.25">
      <c r="A53" s="58"/>
      <c r="B53" s="68"/>
      <c r="C53" s="22" t="s">
        <v>59</v>
      </c>
      <c r="D53" s="29">
        <v>2021</v>
      </c>
      <c r="E53" s="71"/>
      <c r="F53" s="29">
        <f>SUMIF(D54:D63,"2021", F54:F63)</f>
        <v>0</v>
      </c>
      <c r="G53" s="24">
        <f>SUMIF(D54:D63,"2021", G54:G63)</f>
        <v>0</v>
      </c>
      <c r="H53" s="44">
        <f>SUMIF(D54:D63,"2021", H54:H63)</f>
        <v>0</v>
      </c>
      <c r="I53" s="31"/>
      <c r="J53" s="31"/>
      <c r="K53" s="31">
        <f>IFERROR(AVERAGEIF(K54:K476,"&lt;&gt;0"),0)</f>
        <v>0</v>
      </c>
    </row>
    <row r="54" spans="1:11" ht="78.75" x14ac:dyDescent="0.25">
      <c r="A54" s="60" t="s">
        <v>87</v>
      </c>
      <c r="B54" s="25" t="str">
        <f>B51</f>
        <v>3.1.1.1.1.1</v>
      </c>
      <c r="C54" s="54" t="s">
        <v>84</v>
      </c>
      <c r="D54" s="48">
        <v>2019</v>
      </c>
      <c r="E54" s="48">
        <f t="shared" ref="E54:E58" si="27">E53</f>
        <v>0</v>
      </c>
      <c r="F54" s="48">
        <v>80</v>
      </c>
      <c r="G54" s="48">
        <v>7.85</v>
      </c>
      <c r="H54" s="55">
        <v>510.44016999999997</v>
      </c>
      <c r="I54" s="33">
        <f>IF(D54=2019,IFERROR($H54/$F54*1000," "),"Х")</f>
        <v>6380.502125</v>
      </c>
      <c r="J54" s="33" t="str">
        <f>IF(D54=2020,IFERROR(H54/F54*1000," "),"Х")</f>
        <v>Х</v>
      </c>
      <c r="K54" s="33" t="str">
        <f>IF(D54=2021,IFERROR(H54/F54*1000," "),"Х")</f>
        <v>Х</v>
      </c>
    </row>
    <row r="55" spans="1:11" ht="78.75" x14ac:dyDescent="0.25">
      <c r="A55" s="60" t="s">
        <v>86</v>
      </c>
      <c r="B55" s="25" t="str">
        <f>B54</f>
        <v>3.1.1.1.1.1</v>
      </c>
      <c r="C55" s="61" t="s">
        <v>85</v>
      </c>
      <c r="D55" s="48">
        <v>2019</v>
      </c>
      <c r="E55" s="48">
        <f t="shared" si="27"/>
        <v>0</v>
      </c>
      <c r="F55" s="48">
        <v>256</v>
      </c>
      <c r="G55" s="48">
        <v>5.15</v>
      </c>
      <c r="H55" s="55">
        <v>1402.9854369999998</v>
      </c>
      <c r="I55" s="33">
        <f t="shared" ref="I55:I58" si="28">IF(D55=2019,IFERROR($H55/$F55*1000," "),"Х")</f>
        <v>5480.4118632812497</v>
      </c>
      <c r="J55" s="33" t="str">
        <f t="shared" ref="J55:J58" si="29">IF(D55=2020,IFERROR(H55/F55*1000," "),"Х")</f>
        <v>Х</v>
      </c>
      <c r="K55" s="33" t="str">
        <f t="shared" ref="K55:K58" si="30">IF(D55=2021,IFERROR(H55/F55*1000," "),"Х")</f>
        <v>Х</v>
      </c>
    </row>
    <row r="56" spans="1:11" s="53" customFormat="1" ht="18.75" hidden="1" x14ac:dyDescent="0.25">
      <c r="A56" s="51"/>
      <c r="B56" s="49" t="str">
        <f t="shared" ref="B56:B58" si="31">B55</f>
        <v>3.1.1.1.1.1</v>
      </c>
      <c r="C56" s="54"/>
      <c r="D56" s="48">
        <v>2020</v>
      </c>
      <c r="E56" s="48">
        <f t="shared" si="27"/>
        <v>0</v>
      </c>
      <c r="F56" s="48"/>
      <c r="G56" s="48"/>
      <c r="H56" s="55"/>
      <c r="I56" s="33" t="str">
        <f t="shared" si="28"/>
        <v>Х</v>
      </c>
      <c r="J56" s="33" t="str">
        <f t="shared" si="29"/>
        <v xml:space="preserve"> </v>
      </c>
      <c r="K56" s="33" t="str">
        <f t="shared" si="30"/>
        <v>Х</v>
      </c>
    </row>
    <row r="57" spans="1:11" s="53" customFormat="1" ht="18.75" hidden="1" x14ac:dyDescent="0.25">
      <c r="A57" s="51"/>
      <c r="B57" s="49" t="str">
        <f t="shared" si="31"/>
        <v>3.1.1.1.1.1</v>
      </c>
      <c r="C57" s="54"/>
      <c r="D57" s="48">
        <v>2020</v>
      </c>
      <c r="E57" s="48">
        <f t="shared" si="27"/>
        <v>0</v>
      </c>
      <c r="F57" s="48"/>
      <c r="G57" s="48"/>
      <c r="H57" s="55"/>
      <c r="I57" s="33" t="str">
        <f t="shared" si="28"/>
        <v>Х</v>
      </c>
      <c r="J57" s="33" t="str">
        <f t="shared" si="29"/>
        <v xml:space="preserve"> </v>
      </c>
      <c r="K57" s="33" t="str">
        <f t="shared" si="30"/>
        <v>Х</v>
      </c>
    </row>
    <row r="58" spans="1:11" ht="18.75" hidden="1" x14ac:dyDescent="0.25">
      <c r="A58" s="59"/>
      <c r="B58" s="25" t="str">
        <f t="shared" si="31"/>
        <v>3.1.1.1.1.1</v>
      </c>
      <c r="C58" s="26"/>
      <c r="D58" s="27">
        <v>2020</v>
      </c>
      <c r="E58" s="27">
        <f t="shared" si="27"/>
        <v>0</v>
      </c>
      <c r="F58" s="27"/>
      <c r="G58" s="27"/>
      <c r="H58" s="27"/>
      <c r="I58" s="33" t="str">
        <f t="shared" si="28"/>
        <v>Х</v>
      </c>
      <c r="J58" s="33" t="str">
        <f t="shared" si="29"/>
        <v xml:space="preserve"> </v>
      </c>
      <c r="K58" s="33" t="str">
        <f t="shared" si="30"/>
        <v>Х</v>
      </c>
    </row>
    <row r="59" spans="1:11" ht="18.75" hidden="1" x14ac:dyDescent="0.25">
      <c r="A59" s="59"/>
      <c r="B59" s="25" t="str">
        <f>B56</f>
        <v>3.1.1.1.1.1</v>
      </c>
      <c r="C59" s="26"/>
      <c r="D59" s="27">
        <v>2019</v>
      </c>
      <c r="E59" s="27">
        <f>E56</f>
        <v>0</v>
      </c>
      <c r="F59" s="27"/>
      <c r="G59" s="27"/>
      <c r="H59" s="27"/>
      <c r="I59" s="33" t="str">
        <f>IF(D59=2019,IFERROR($H59/$F59*1000," "),"Х")</f>
        <v xml:space="preserve"> </v>
      </c>
      <c r="J59" s="33" t="str">
        <f>IF(D59=2020,IFERROR(H59/F59*1000," "),"Х")</f>
        <v>Х</v>
      </c>
      <c r="K59" s="33" t="str">
        <f>IF(D59=2021,IFERROR(H59/F59*1000," "),"Х")</f>
        <v>Х</v>
      </c>
    </row>
    <row r="60" spans="1:11" ht="18.75" hidden="1" x14ac:dyDescent="0.25">
      <c r="A60" s="59"/>
      <c r="B60" s="25" t="str">
        <f>B59</f>
        <v>3.1.1.1.1.1</v>
      </c>
      <c r="C60" s="26"/>
      <c r="D60" s="27">
        <v>2019</v>
      </c>
      <c r="E60" s="27">
        <f>E59</f>
        <v>0</v>
      </c>
      <c r="F60" s="27"/>
      <c r="G60" s="27"/>
      <c r="H60" s="27"/>
      <c r="I60" s="33" t="str">
        <f t="shared" ref="I60:I63" si="32">IF(D60=2019,IFERROR($H60/$F60*1000," "),"Х")</f>
        <v xml:space="preserve"> </v>
      </c>
      <c r="J60" s="33" t="str">
        <f t="shared" ref="J60:J63" si="33">IF(D60=2020,IFERROR(H60/F60*1000," "),"Х")</f>
        <v>Х</v>
      </c>
      <c r="K60" s="33" t="str">
        <f t="shared" ref="K60:K63" si="34">IF(D60=2021,IFERROR(H60/F60*1000," "),"Х")</f>
        <v>Х</v>
      </c>
    </row>
    <row r="61" spans="1:11" ht="18.75" hidden="1" x14ac:dyDescent="0.25">
      <c r="A61" s="59"/>
      <c r="B61" s="25" t="str">
        <f t="shared" ref="B61:B63" si="35">B60</f>
        <v>3.1.1.1.1.1</v>
      </c>
      <c r="C61" s="26"/>
      <c r="D61" s="27">
        <v>2020</v>
      </c>
      <c r="E61" s="27">
        <f t="shared" ref="E61:E63" si="36">E60</f>
        <v>0</v>
      </c>
      <c r="F61" s="27"/>
      <c r="G61" s="27"/>
      <c r="H61" s="27"/>
      <c r="I61" s="33" t="str">
        <f t="shared" si="32"/>
        <v>Х</v>
      </c>
      <c r="J61" s="33" t="str">
        <f t="shared" si="33"/>
        <v xml:space="preserve"> </v>
      </c>
      <c r="K61" s="33" t="str">
        <f t="shared" si="34"/>
        <v>Х</v>
      </c>
    </row>
    <row r="62" spans="1:11" ht="18.75" hidden="1" x14ac:dyDescent="0.25">
      <c r="A62" s="59"/>
      <c r="B62" s="25" t="str">
        <f t="shared" si="35"/>
        <v>3.1.1.1.1.1</v>
      </c>
      <c r="C62" s="26"/>
      <c r="D62" s="27">
        <v>2020</v>
      </c>
      <c r="E62" s="27">
        <f t="shared" si="36"/>
        <v>0</v>
      </c>
      <c r="F62" s="27"/>
      <c r="G62" s="27"/>
      <c r="H62" s="27"/>
      <c r="I62" s="33" t="str">
        <f t="shared" si="32"/>
        <v>Х</v>
      </c>
      <c r="J62" s="33" t="str">
        <f t="shared" si="33"/>
        <v xml:space="preserve"> </v>
      </c>
      <c r="K62" s="33" t="str">
        <f t="shared" si="34"/>
        <v>Х</v>
      </c>
    </row>
    <row r="63" spans="1:11" ht="18.75" hidden="1" x14ac:dyDescent="0.25">
      <c r="A63" s="59"/>
      <c r="B63" s="25" t="str">
        <f t="shared" si="35"/>
        <v>3.1.1.1.1.1</v>
      </c>
      <c r="C63" s="26"/>
      <c r="D63" s="27">
        <v>2020</v>
      </c>
      <c r="E63" s="27">
        <f t="shared" si="36"/>
        <v>0</v>
      </c>
      <c r="F63" s="27"/>
      <c r="G63" s="27"/>
      <c r="H63" s="27"/>
      <c r="I63" s="33" t="str">
        <f t="shared" si="32"/>
        <v>Х</v>
      </c>
      <c r="J63" s="33" t="str">
        <f t="shared" si="33"/>
        <v xml:space="preserve"> </v>
      </c>
      <c r="K63" s="33" t="str">
        <f t="shared" si="34"/>
        <v>Х</v>
      </c>
    </row>
    <row r="64" spans="1:11" ht="51.95" customHeight="1" x14ac:dyDescent="0.25">
      <c r="A64" s="58"/>
      <c r="B64" s="34" t="s">
        <v>47</v>
      </c>
      <c r="C64" s="22" t="s">
        <v>46</v>
      </c>
      <c r="D64" s="29"/>
      <c r="E64" s="35"/>
      <c r="F64" s="29">
        <f>SUM(F65:F67)</f>
        <v>0</v>
      </c>
      <c r="G64" s="29">
        <f t="shared" ref="G64" si="37">SUM(G65:G67)</f>
        <v>0</v>
      </c>
      <c r="H64" s="44">
        <f t="shared" ref="H64" si="38">SUM(H65:H67)</f>
        <v>0</v>
      </c>
      <c r="I64" s="31">
        <f>IFERROR(AVERAGEIF(I67:I489,"&lt;&gt;0"),0)</f>
        <v>0</v>
      </c>
      <c r="J64" s="31"/>
      <c r="K64" s="31"/>
    </row>
    <row r="65" spans="1:11" ht="38.25" customHeight="1" x14ac:dyDescent="0.25">
      <c r="A65" s="58"/>
      <c r="B65" s="68" t="str">
        <f>B64</f>
        <v>3.1.1.1.1.1</v>
      </c>
      <c r="C65" s="22" t="s">
        <v>59</v>
      </c>
      <c r="D65" s="29">
        <v>2019</v>
      </c>
      <c r="E65" s="69" t="s">
        <v>42</v>
      </c>
      <c r="F65" s="29">
        <f>SUMIF(D68:D77,"2019", F68:F77)</f>
        <v>0</v>
      </c>
      <c r="G65" s="24">
        <f>SUMIF(D68:D77,"2019", G68:G77)</f>
        <v>0</v>
      </c>
      <c r="H65" s="44">
        <f>SUMIF(D68:D77,"2019", H68:H77)</f>
        <v>0</v>
      </c>
      <c r="I65" s="31">
        <f>IFERROR(AVERAGEIF(I68:I490,"&lt;&gt;0"),0)</f>
        <v>0</v>
      </c>
      <c r="J65" s="31"/>
      <c r="K65" s="31"/>
    </row>
    <row r="66" spans="1:11" ht="38.25" customHeight="1" x14ac:dyDescent="0.25">
      <c r="A66" s="58"/>
      <c r="B66" s="68"/>
      <c r="C66" s="22" t="s">
        <v>59</v>
      </c>
      <c r="D66" s="29">
        <v>2020</v>
      </c>
      <c r="E66" s="70"/>
      <c r="F66" s="29">
        <f>SUMIF(D68:D77,"2020", F68:F77)</f>
        <v>0</v>
      </c>
      <c r="G66" s="24">
        <f>SUMIF(D68:D77,"2020", G68:G77)</f>
        <v>0</v>
      </c>
      <c r="H66" s="44">
        <f>SUMIF(D68:D77,"2020", H68:H77)</f>
        <v>0</v>
      </c>
      <c r="I66" s="31"/>
      <c r="J66" s="31">
        <f>IFERROR(AVERAGEIF(J68:J490,"&lt;&gt;0"),0)</f>
        <v>0</v>
      </c>
      <c r="K66" s="31"/>
    </row>
    <row r="67" spans="1:11" ht="38.25" customHeight="1" x14ac:dyDescent="0.25">
      <c r="A67" s="58"/>
      <c r="B67" s="68"/>
      <c r="C67" s="22" t="s">
        <v>59</v>
      </c>
      <c r="D67" s="29">
        <v>2021</v>
      </c>
      <c r="E67" s="71"/>
      <c r="F67" s="29">
        <f>SUMIF(D68:D77,"2021", F68:F77)</f>
        <v>0</v>
      </c>
      <c r="G67" s="24">
        <f>SUMIF(D68:D77,"2021", G68:G77)</f>
        <v>0</v>
      </c>
      <c r="H67" s="44">
        <f>SUMIF(D68:D77,"2021", H68:H77)</f>
        <v>0</v>
      </c>
      <c r="I67" s="31"/>
      <c r="J67" s="31"/>
      <c r="K67" s="31">
        <f>IFERROR(AVERAGEIF(K68:K490,"&lt;&gt;0"),0)</f>
        <v>0</v>
      </c>
    </row>
    <row r="68" spans="1:11" ht="18.75" hidden="1" x14ac:dyDescent="0.25">
      <c r="A68" s="59"/>
      <c r="B68" s="25" t="str">
        <f>B65</f>
        <v>3.1.1.1.1.1</v>
      </c>
      <c r="C68" s="26"/>
      <c r="D68" s="27">
        <v>2019</v>
      </c>
      <c r="E68" s="27" t="str">
        <f>E65</f>
        <v>1-20 кВ</v>
      </c>
      <c r="F68" s="27"/>
      <c r="G68" s="27"/>
      <c r="H68" s="27"/>
      <c r="I68" s="33" t="str">
        <f>IF(D68=2019,IFERROR($H68/$F68*1000," "),"Х")</f>
        <v xml:space="preserve"> </v>
      </c>
      <c r="J68" s="33" t="str">
        <f>IF(D68=2020,IFERROR(H68/F68*1000," "),"Х")</f>
        <v>Х</v>
      </c>
      <c r="K68" s="33" t="str">
        <f>IF(D68=2021,IFERROR(H68/F68*1000," "),"Х")</f>
        <v>Х</v>
      </c>
    </row>
    <row r="69" spans="1:11" ht="18.75" hidden="1" x14ac:dyDescent="0.25">
      <c r="A69" s="59"/>
      <c r="B69" s="25" t="str">
        <f>B68</f>
        <v>3.1.1.1.1.1</v>
      </c>
      <c r="C69" s="26"/>
      <c r="D69" s="27">
        <v>2019</v>
      </c>
      <c r="E69" s="27" t="str">
        <f>E68</f>
        <v>1-20 кВ</v>
      </c>
      <c r="F69" s="27"/>
      <c r="G69" s="27"/>
      <c r="H69" s="27"/>
      <c r="I69" s="33" t="str">
        <f t="shared" ref="I69:I72" si="39">IF(D69=2019,IFERROR($H69/$F69*1000," "),"Х")</f>
        <v xml:space="preserve"> </v>
      </c>
      <c r="J69" s="33" t="str">
        <f t="shared" ref="J69:J72" si="40">IF(D69=2020,IFERROR(H69/F69*1000," "),"Х")</f>
        <v>Х</v>
      </c>
      <c r="K69" s="33" t="str">
        <f t="shared" ref="K69:K72" si="41">IF(D69=2021,IFERROR(H69/F69*1000," "),"Х")</f>
        <v>Х</v>
      </c>
    </row>
    <row r="70" spans="1:11" ht="18.75" hidden="1" x14ac:dyDescent="0.25">
      <c r="A70" s="59"/>
      <c r="B70" s="25" t="str">
        <f t="shared" ref="B70:B72" si="42">B69</f>
        <v>3.1.1.1.1.1</v>
      </c>
      <c r="C70" s="26"/>
      <c r="D70" s="27">
        <v>2020</v>
      </c>
      <c r="E70" s="27" t="str">
        <f t="shared" ref="E70:E72" si="43">E69</f>
        <v>1-20 кВ</v>
      </c>
      <c r="F70" s="27"/>
      <c r="G70" s="27"/>
      <c r="H70" s="27"/>
      <c r="I70" s="33" t="str">
        <f t="shared" si="39"/>
        <v>Х</v>
      </c>
      <c r="J70" s="33" t="str">
        <f t="shared" si="40"/>
        <v xml:space="preserve"> </v>
      </c>
      <c r="K70" s="33" t="str">
        <f t="shared" si="41"/>
        <v>Х</v>
      </c>
    </row>
    <row r="71" spans="1:11" ht="18.75" hidden="1" x14ac:dyDescent="0.25">
      <c r="A71" s="59"/>
      <c r="B71" s="25" t="str">
        <f t="shared" si="42"/>
        <v>3.1.1.1.1.1</v>
      </c>
      <c r="C71" s="26"/>
      <c r="D71" s="27">
        <v>2020</v>
      </c>
      <c r="E71" s="27" t="str">
        <f t="shared" si="43"/>
        <v>1-20 кВ</v>
      </c>
      <c r="F71" s="27"/>
      <c r="G71" s="27"/>
      <c r="H71" s="27"/>
      <c r="I71" s="33" t="str">
        <f t="shared" si="39"/>
        <v>Х</v>
      </c>
      <c r="J71" s="33" t="str">
        <f t="shared" si="40"/>
        <v xml:space="preserve"> </v>
      </c>
      <c r="K71" s="33" t="str">
        <f t="shared" si="41"/>
        <v>Х</v>
      </c>
    </row>
    <row r="72" spans="1:11" ht="18.75" hidden="1" x14ac:dyDescent="0.25">
      <c r="A72" s="59"/>
      <c r="B72" s="25" t="str">
        <f t="shared" si="42"/>
        <v>3.1.1.1.1.1</v>
      </c>
      <c r="C72" s="26"/>
      <c r="D72" s="27">
        <v>2020</v>
      </c>
      <c r="E72" s="27" t="str">
        <f t="shared" si="43"/>
        <v>1-20 кВ</v>
      </c>
      <c r="F72" s="27"/>
      <c r="G72" s="27"/>
      <c r="H72" s="27"/>
      <c r="I72" s="33" t="str">
        <f t="shared" si="39"/>
        <v>Х</v>
      </c>
      <c r="J72" s="33" t="str">
        <f t="shared" si="40"/>
        <v xml:space="preserve"> </v>
      </c>
      <c r="K72" s="33" t="str">
        <f t="shared" si="41"/>
        <v>Х</v>
      </c>
    </row>
    <row r="73" spans="1:11" ht="18.75" hidden="1" x14ac:dyDescent="0.25">
      <c r="A73" s="59"/>
      <c r="B73" s="25" t="str">
        <f>B70</f>
        <v>3.1.1.1.1.1</v>
      </c>
      <c r="C73" s="26"/>
      <c r="D73" s="27">
        <v>2019</v>
      </c>
      <c r="E73" s="27" t="str">
        <f>E70</f>
        <v>1-20 кВ</v>
      </c>
      <c r="F73" s="27"/>
      <c r="G73" s="27"/>
      <c r="H73" s="27"/>
      <c r="I73" s="33" t="str">
        <f>IF(D73=2019,IFERROR($H73/$F73*1000," "),"Х")</f>
        <v xml:space="preserve"> </v>
      </c>
      <c r="J73" s="33" t="str">
        <f>IF(D73=2020,IFERROR(H73/F73*1000," "),"Х")</f>
        <v>Х</v>
      </c>
      <c r="K73" s="33" t="str">
        <f>IF(D73=2021,IFERROR(H73/F73*1000," "),"Х")</f>
        <v>Х</v>
      </c>
    </row>
    <row r="74" spans="1:11" ht="18.75" hidden="1" x14ac:dyDescent="0.25">
      <c r="A74" s="59"/>
      <c r="B74" s="25" t="str">
        <f>B73</f>
        <v>3.1.1.1.1.1</v>
      </c>
      <c r="C74" s="26"/>
      <c r="D74" s="27">
        <v>2019</v>
      </c>
      <c r="E74" s="27" t="str">
        <f>E73</f>
        <v>1-20 кВ</v>
      </c>
      <c r="F74" s="27"/>
      <c r="G74" s="27"/>
      <c r="H74" s="27"/>
      <c r="I74" s="33" t="str">
        <f t="shared" ref="I74:I77" si="44">IF(D74=2019,IFERROR($H74/$F74*1000," "),"Х")</f>
        <v xml:space="preserve"> </v>
      </c>
      <c r="J74" s="33" t="str">
        <f t="shared" ref="J74:J77" si="45">IF(D74=2020,IFERROR(H74/F74*1000," "),"Х")</f>
        <v>Х</v>
      </c>
      <c r="K74" s="33" t="str">
        <f t="shared" ref="K74:K77" si="46">IF(D74=2021,IFERROR(H74/F74*1000," "),"Х")</f>
        <v>Х</v>
      </c>
    </row>
    <row r="75" spans="1:11" ht="18.75" hidden="1" x14ac:dyDescent="0.25">
      <c r="A75" s="59"/>
      <c r="B75" s="25" t="str">
        <f t="shared" ref="B75:B77" si="47">B74</f>
        <v>3.1.1.1.1.1</v>
      </c>
      <c r="C75" s="26"/>
      <c r="D75" s="27">
        <v>2020</v>
      </c>
      <c r="E75" s="27" t="str">
        <f t="shared" ref="E75:E77" si="48">E74</f>
        <v>1-20 кВ</v>
      </c>
      <c r="F75" s="27"/>
      <c r="G75" s="27"/>
      <c r="H75" s="27"/>
      <c r="I75" s="33" t="str">
        <f t="shared" si="44"/>
        <v>Х</v>
      </c>
      <c r="J75" s="33" t="str">
        <f t="shared" si="45"/>
        <v xml:space="preserve"> </v>
      </c>
      <c r="K75" s="33" t="str">
        <f t="shared" si="46"/>
        <v>Х</v>
      </c>
    </row>
    <row r="76" spans="1:11" ht="18.75" hidden="1" x14ac:dyDescent="0.25">
      <c r="A76" s="59"/>
      <c r="B76" s="25" t="str">
        <f t="shared" si="47"/>
        <v>3.1.1.1.1.1</v>
      </c>
      <c r="C76" s="26"/>
      <c r="D76" s="27">
        <v>2020</v>
      </c>
      <c r="E76" s="27" t="str">
        <f t="shared" si="48"/>
        <v>1-20 кВ</v>
      </c>
      <c r="F76" s="27"/>
      <c r="G76" s="27"/>
      <c r="H76" s="27"/>
      <c r="I76" s="33" t="str">
        <f t="shared" si="44"/>
        <v>Х</v>
      </c>
      <c r="J76" s="33" t="str">
        <f t="shared" si="45"/>
        <v xml:space="preserve"> </v>
      </c>
      <c r="K76" s="33" t="str">
        <f t="shared" si="46"/>
        <v>Х</v>
      </c>
    </row>
    <row r="77" spans="1:11" ht="18.75" hidden="1" x14ac:dyDescent="0.25">
      <c r="A77" s="59"/>
      <c r="B77" s="25" t="str">
        <f t="shared" si="47"/>
        <v>3.1.1.1.1.1</v>
      </c>
      <c r="C77" s="26"/>
      <c r="D77" s="27">
        <v>2020</v>
      </c>
      <c r="E77" s="27" t="str">
        <f t="shared" si="48"/>
        <v>1-20 кВ</v>
      </c>
      <c r="F77" s="27"/>
      <c r="G77" s="27"/>
      <c r="H77" s="27"/>
      <c r="I77" s="33" t="str">
        <f t="shared" si="44"/>
        <v>Х</v>
      </c>
      <c r="J77" s="33" t="str">
        <f t="shared" si="45"/>
        <v xml:space="preserve"> </v>
      </c>
      <c r="K77" s="33" t="str">
        <f t="shared" si="46"/>
        <v>Х</v>
      </c>
    </row>
    <row r="78" spans="1:11" ht="33.75" customHeight="1" x14ac:dyDescent="0.25">
      <c r="A78" s="57"/>
      <c r="B78" s="67" t="s">
        <v>48</v>
      </c>
      <c r="C78" s="67"/>
      <c r="D78" s="67"/>
      <c r="E78" s="67"/>
      <c r="F78" s="67"/>
      <c r="G78" s="67"/>
      <c r="H78" s="67"/>
      <c r="I78" s="30"/>
      <c r="J78" s="30"/>
      <c r="K78" s="30"/>
    </row>
    <row r="79" spans="1:11" ht="51.95" customHeight="1" x14ac:dyDescent="0.25">
      <c r="A79" s="58"/>
      <c r="B79" s="34" t="s">
        <v>50</v>
      </c>
      <c r="C79" s="22" t="s">
        <v>49</v>
      </c>
      <c r="D79" s="29"/>
      <c r="E79" s="35"/>
      <c r="F79" s="29">
        <f>SUM(F80:F82)</f>
        <v>0</v>
      </c>
      <c r="G79" s="29">
        <f t="shared" ref="G79" si="49">SUM(G80:G82)</f>
        <v>0</v>
      </c>
      <c r="H79" s="44">
        <f t="shared" ref="H79" si="50">SUM(H80:H82)</f>
        <v>0</v>
      </c>
      <c r="I79" s="31">
        <f>IFERROR(AVERAGEIF(I82:I504,"&lt;&gt;0"),0)</f>
        <v>0</v>
      </c>
      <c r="J79" s="31"/>
      <c r="K79" s="31"/>
    </row>
    <row r="80" spans="1:11" ht="38.25" customHeight="1" x14ac:dyDescent="0.25">
      <c r="A80" s="58"/>
      <c r="B80" s="68" t="str">
        <f>B79</f>
        <v>4.1.2.</v>
      </c>
      <c r="C80" s="22" t="s">
        <v>59</v>
      </c>
      <c r="D80" s="29">
        <v>2019</v>
      </c>
      <c r="E80" s="69" t="s">
        <v>42</v>
      </c>
      <c r="F80" s="29">
        <f>SUMIF(D83:D92,"2019", F83:F92)</f>
        <v>0</v>
      </c>
      <c r="G80" s="24">
        <f>SUMIF(D83:D92,"2019", G83:G92)</f>
        <v>0</v>
      </c>
      <c r="H80" s="44">
        <f>SUMIF(D83:D92,"2019", H83:H92)</f>
        <v>0</v>
      </c>
      <c r="I80" s="31">
        <f>IFERROR(AVERAGEIF(I83:I505,"&lt;&gt;0"),0)</f>
        <v>0</v>
      </c>
      <c r="J80" s="31"/>
      <c r="K80" s="31"/>
    </row>
    <row r="81" spans="1:11" ht="38.25" customHeight="1" x14ac:dyDescent="0.25">
      <c r="A81" s="58"/>
      <c r="B81" s="68"/>
      <c r="C81" s="22" t="s">
        <v>59</v>
      </c>
      <c r="D81" s="29">
        <v>2020</v>
      </c>
      <c r="E81" s="70"/>
      <c r="F81" s="29">
        <f>SUMIF(D83:D92,"2020", F83:F92)</f>
        <v>0</v>
      </c>
      <c r="G81" s="24">
        <f>SUMIF(D83:D92,"2020", G83:G92)</f>
        <v>0</v>
      </c>
      <c r="H81" s="44">
        <f>SUMIF(D83:D92,"2020", H83:H92)</f>
        <v>0</v>
      </c>
      <c r="I81" s="31"/>
      <c r="J81" s="31">
        <f>IFERROR(AVERAGEIF(J83:J505,"&lt;&gt;0"),0)</f>
        <v>0</v>
      </c>
      <c r="K81" s="31"/>
    </row>
    <row r="82" spans="1:11" ht="38.25" customHeight="1" x14ac:dyDescent="0.25">
      <c r="A82" s="58"/>
      <c r="B82" s="68"/>
      <c r="C82" s="22" t="s">
        <v>59</v>
      </c>
      <c r="D82" s="29">
        <v>2021</v>
      </c>
      <c r="E82" s="71"/>
      <c r="F82" s="29">
        <f>SUMIF(D83:D92,"2021", F83:F92)</f>
        <v>0</v>
      </c>
      <c r="G82" s="24">
        <f>SUMIF(D83:D92,"2021", G83:G92)</f>
        <v>0</v>
      </c>
      <c r="H82" s="44">
        <f>SUMIF(D83:D92,"2021", H83:H92)</f>
        <v>0</v>
      </c>
      <c r="I82" s="31"/>
      <c r="J82" s="31"/>
      <c r="K82" s="31">
        <f>IFERROR(AVERAGEIF(K83:K505,"&lt;&gt;0"),0)</f>
        <v>0</v>
      </c>
    </row>
    <row r="83" spans="1:11" ht="18.75" hidden="1" x14ac:dyDescent="0.25">
      <c r="A83" s="59"/>
      <c r="B83" s="25" t="str">
        <f>B80</f>
        <v>4.1.2.</v>
      </c>
      <c r="C83" s="26"/>
      <c r="D83" s="27">
        <v>2019</v>
      </c>
      <c r="E83" s="27" t="str">
        <f>E80</f>
        <v>1-20 кВ</v>
      </c>
      <c r="F83" s="27"/>
      <c r="G83" s="27"/>
      <c r="H83" s="27"/>
      <c r="I83" s="33" t="str">
        <f>IF(D83=2019,IFERROR($H83/$F83*1000," "),"Х")</f>
        <v xml:space="preserve"> </v>
      </c>
      <c r="J83" s="33" t="str">
        <f>IF(D83=2020,IFERROR(H83/F83*1000," "),"Х")</f>
        <v>Х</v>
      </c>
      <c r="K83" s="33" t="str">
        <f>IF(D83=2021,IFERROR(H83/F83*1000," "),"Х")</f>
        <v>Х</v>
      </c>
    </row>
    <row r="84" spans="1:11" ht="18.75" hidden="1" x14ac:dyDescent="0.25">
      <c r="A84" s="59"/>
      <c r="B84" s="25" t="str">
        <f>B83</f>
        <v>4.1.2.</v>
      </c>
      <c r="C84" s="26"/>
      <c r="D84" s="27">
        <v>2019</v>
      </c>
      <c r="E84" s="27" t="str">
        <f>E83</f>
        <v>1-20 кВ</v>
      </c>
      <c r="F84" s="27"/>
      <c r="G84" s="27"/>
      <c r="H84" s="27"/>
      <c r="I84" s="33" t="str">
        <f t="shared" ref="I84:I87" si="51">IF(D84=2019,IFERROR($H84/$F84*1000," "),"Х")</f>
        <v xml:space="preserve"> </v>
      </c>
      <c r="J84" s="33" t="str">
        <f t="shared" ref="J84:J87" si="52">IF(D84=2020,IFERROR(H84/F84*1000," "),"Х")</f>
        <v>Х</v>
      </c>
      <c r="K84" s="33" t="str">
        <f t="shared" ref="K84:K87" si="53">IF(D84=2021,IFERROR(H84/F84*1000," "),"Х")</f>
        <v>Х</v>
      </c>
    </row>
    <row r="85" spans="1:11" ht="18.75" hidden="1" x14ac:dyDescent="0.25">
      <c r="A85" s="59"/>
      <c r="B85" s="25" t="str">
        <f t="shared" ref="B85:B87" si="54">B84</f>
        <v>4.1.2.</v>
      </c>
      <c r="C85" s="26"/>
      <c r="D85" s="27">
        <v>2020</v>
      </c>
      <c r="E85" s="27" t="str">
        <f t="shared" ref="E85:E87" si="55">E84</f>
        <v>1-20 кВ</v>
      </c>
      <c r="F85" s="27"/>
      <c r="G85" s="27"/>
      <c r="H85" s="27"/>
      <c r="I85" s="33" t="str">
        <f t="shared" si="51"/>
        <v>Х</v>
      </c>
      <c r="J85" s="33" t="str">
        <f t="shared" si="52"/>
        <v xml:space="preserve"> </v>
      </c>
      <c r="K85" s="33" t="str">
        <f t="shared" si="53"/>
        <v>Х</v>
      </c>
    </row>
    <row r="86" spans="1:11" ht="18.75" hidden="1" x14ac:dyDescent="0.25">
      <c r="A86" s="59"/>
      <c r="B86" s="25" t="str">
        <f t="shared" si="54"/>
        <v>4.1.2.</v>
      </c>
      <c r="C86" s="26"/>
      <c r="D86" s="27">
        <v>2020</v>
      </c>
      <c r="E86" s="27" t="str">
        <f t="shared" si="55"/>
        <v>1-20 кВ</v>
      </c>
      <c r="F86" s="27"/>
      <c r="G86" s="27"/>
      <c r="H86" s="27"/>
      <c r="I86" s="33" t="str">
        <f t="shared" si="51"/>
        <v>Х</v>
      </c>
      <c r="J86" s="33" t="str">
        <f t="shared" si="52"/>
        <v xml:space="preserve"> </v>
      </c>
      <c r="K86" s="33" t="str">
        <f t="shared" si="53"/>
        <v>Х</v>
      </c>
    </row>
    <row r="87" spans="1:11" ht="18.75" hidden="1" x14ac:dyDescent="0.25">
      <c r="A87" s="59"/>
      <c r="B87" s="25" t="str">
        <f t="shared" si="54"/>
        <v>4.1.2.</v>
      </c>
      <c r="C87" s="26"/>
      <c r="D87" s="27">
        <v>2020</v>
      </c>
      <c r="E87" s="27" t="str">
        <f t="shared" si="55"/>
        <v>1-20 кВ</v>
      </c>
      <c r="F87" s="27"/>
      <c r="G87" s="27"/>
      <c r="H87" s="27"/>
      <c r="I87" s="33" t="str">
        <f t="shared" si="51"/>
        <v>Х</v>
      </c>
      <c r="J87" s="33" t="str">
        <f t="shared" si="52"/>
        <v xml:space="preserve"> </v>
      </c>
      <c r="K87" s="33" t="str">
        <f t="shared" si="53"/>
        <v>Х</v>
      </c>
    </row>
    <row r="88" spans="1:11" ht="18.75" hidden="1" x14ac:dyDescent="0.25">
      <c r="A88" s="59"/>
      <c r="B88" s="25" t="str">
        <f>B85</f>
        <v>4.1.2.</v>
      </c>
      <c r="C88" s="26"/>
      <c r="D88" s="27">
        <v>2019</v>
      </c>
      <c r="E88" s="27" t="str">
        <f>E85</f>
        <v>1-20 кВ</v>
      </c>
      <c r="F88" s="27"/>
      <c r="G88" s="27"/>
      <c r="H88" s="27"/>
      <c r="I88" s="33" t="str">
        <f>IF(D88=2019,IFERROR($H88/$F88*1000," "),"Х")</f>
        <v xml:space="preserve"> </v>
      </c>
      <c r="J88" s="33" t="str">
        <f>IF(D88=2020,IFERROR(H88/F88*1000," "),"Х")</f>
        <v>Х</v>
      </c>
      <c r="K88" s="33" t="str">
        <f>IF(D88=2021,IFERROR(H88/F88*1000," "),"Х")</f>
        <v>Х</v>
      </c>
    </row>
    <row r="89" spans="1:11" ht="18.75" hidden="1" x14ac:dyDescent="0.25">
      <c r="A89" s="59"/>
      <c r="B89" s="25" t="str">
        <f>B88</f>
        <v>4.1.2.</v>
      </c>
      <c r="C89" s="26"/>
      <c r="D89" s="27">
        <v>2019</v>
      </c>
      <c r="E89" s="27" t="str">
        <f>E88</f>
        <v>1-20 кВ</v>
      </c>
      <c r="F89" s="27"/>
      <c r="G89" s="27"/>
      <c r="H89" s="27"/>
      <c r="I89" s="33" t="str">
        <f t="shared" ref="I89:I92" si="56">IF(D89=2019,IFERROR($H89/$F89*1000," "),"Х")</f>
        <v xml:space="preserve"> </v>
      </c>
      <c r="J89" s="33" t="str">
        <f t="shared" ref="J89:J92" si="57">IF(D89=2020,IFERROR(H89/F89*1000," "),"Х")</f>
        <v>Х</v>
      </c>
      <c r="K89" s="33" t="str">
        <f t="shared" ref="K89:K92" si="58">IF(D89=2021,IFERROR(H89/F89*1000," "),"Х")</f>
        <v>Х</v>
      </c>
    </row>
    <row r="90" spans="1:11" ht="18.75" hidden="1" x14ac:dyDescent="0.25">
      <c r="A90" s="59"/>
      <c r="B90" s="25" t="str">
        <f t="shared" ref="B90:B92" si="59">B89</f>
        <v>4.1.2.</v>
      </c>
      <c r="C90" s="26"/>
      <c r="D90" s="27">
        <v>2020</v>
      </c>
      <c r="E90" s="27" t="str">
        <f t="shared" ref="E90:E92" si="60">E89</f>
        <v>1-20 кВ</v>
      </c>
      <c r="F90" s="27"/>
      <c r="G90" s="27"/>
      <c r="H90" s="27"/>
      <c r="I90" s="33" t="str">
        <f t="shared" si="56"/>
        <v>Х</v>
      </c>
      <c r="J90" s="33" t="str">
        <f t="shared" si="57"/>
        <v xml:space="preserve"> </v>
      </c>
      <c r="K90" s="33" t="str">
        <f t="shared" si="58"/>
        <v>Х</v>
      </c>
    </row>
    <row r="91" spans="1:11" ht="18.75" hidden="1" x14ac:dyDescent="0.25">
      <c r="A91" s="59"/>
      <c r="B91" s="25" t="str">
        <f t="shared" si="59"/>
        <v>4.1.2.</v>
      </c>
      <c r="C91" s="26"/>
      <c r="D91" s="27">
        <v>2020</v>
      </c>
      <c r="E91" s="27" t="str">
        <f t="shared" si="60"/>
        <v>1-20 кВ</v>
      </c>
      <c r="F91" s="27"/>
      <c r="G91" s="27"/>
      <c r="H91" s="27"/>
      <c r="I91" s="33" t="str">
        <f t="shared" si="56"/>
        <v>Х</v>
      </c>
      <c r="J91" s="33" t="str">
        <f t="shared" si="57"/>
        <v xml:space="preserve"> </v>
      </c>
      <c r="K91" s="33" t="str">
        <f t="shared" si="58"/>
        <v>Х</v>
      </c>
    </row>
    <row r="92" spans="1:11" ht="18.75" hidden="1" x14ac:dyDescent="0.25">
      <c r="A92" s="59"/>
      <c r="B92" s="25" t="str">
        <f t="shared" si="59"/>
        <v>4.1.2.</v>
      </c>
      <c r="C92" s="26"/>
      <c r="D92" s="27">
        <v>2020</v>
      </c>
      <c r="E92" s="27" t="str">
        <f t="shared" si="60"/>
        <v>1-20 кВ</v>
      </c>
      <c r="F92" s="27"/>
      <c r="G92" s="27"/>
      <c r="H92" s="27"/>
      <c r="I92" s="33" t="str">
        <f t="shared" si="56"/>
        <v>Х</v>
      </c>
      <c r="J92" s="33" t="str">
        <f t="shared" si="57"/>
        <v xml:space="preserve"> </v>
      </c>
      <c r="K92" s="33" t="str">
        <f t="shared" si="58"/>
        <v>Х</v>
      </c>
    </row>
    <row r="93" spans="1:11" ht="51.95" customHeight="1" x14ac:dyDescent="0.25">
      <c r="A93" s="58"/>
      <c r="B93" s="34" t="s">
        <v>52</v>
      </c>
      <c r="C93" s="22" t="s">
        <v>51</v>
      </c>
      <c r="D93" s="29"/>
      <c r="E93" s="35"/>
      <c r="F93" s="29">
        <f>SUM(F94:F96)</f>
        <v>0</v>
      </c>
      <c r="G93" s="29">
        <f t="shared" ref="G93" si="61">SUM(G94:G96)</f>
        <v>0</v>
      </c>
      <c r="H93" s="44">
        <f t="shared" ref="H93" si="62">SUM(H94:H96)</f>
        <v>0</v>
      </c>
      <c r="I93" s="31">
        <f>IFERROR(AVERAGEIF(I96:I518,"&lt;&gt;0"),0)</f>
        <v>0</v>
      </c>
      <c r="J93" s="31"/>
      <c r="K93" s="31"/>
    </row>
    <row r="94" spans="1:11" ht="38.25" customHeight="1" x14ac:dyDescent="0.25">
      <c r="A94" s="58"/>
      <c r="B94" s="68" t="str">
        <f>B93</f>
        <v>4.1.4.</v>
      </c>
      <c r="C94" s="22" t="s">
        <v>59</v>
      </c>
      <c r="D94" s="29">
        <v>2019</v>
      </c>
      <c r="E94" s="69" t="s">
        <v>42</v>
      </c>
      <c r="F94" s="29">
        <f>SUMIF(D97:D106,"2019", F97:F106)</f>
        <v>0</v>
      </c>
      <c r="G94" s="24">
        <f>SUMIF(D97:D106,"2019", G97:G106)</f>
        <v>0</v>
      </c>
      <c r="H94" s="44">
        <f>SUMIF(D97:D106,"2019", H97:H106)</f>
        <v>0</v>
      </c>
      <c r="I94" s="31">
        <f>IFERROR(AVERAGEIF(I97:I519,"&lt;&gt;0"),0)</f>
        <v>0</v>
      </c>
      <c r="J94" s="31"/>
      <c r="K94" s="31"/>
    </row>
    <row r="95" spans="1:11" ht="38.25" customHeight="1" x14ac:dyDescent="0.25">
      <c r="A95" s="58"/>
      <c r="B95" s="68"/>
      <c r="C95" s="22" t="s">
        <v>59</v>
      </c>
      <c r="D95" s="29">
        <v>2020</v>
      </c>
      <c r="E95" s="70"/>
      <c r="F95" s="29">
        <f>SUMIF(D97:D106,"2020", F97:F106)</f>
        <v>0</v>
      </c>
      <c r="G95" s="24">
        <f>SUMIF(D97:D106,"2020", G97:G106)</f>
        <v>0</v>
      </c>
      <c r="H95" s="44">
        <f>SUMIF(D97:D106,"2020", H97:H106)</f>
        <v>0</v>
      </c>
      <c r="I95" s="31"/>
      <c r="J95" s="31">
        <f>IFERROR(AVERAGEIF(J97:J519,"&lt;&gt;0"),0)</f>
        <v>0</v>
      </c>
      <c r="K95" s="31"/>
    </row>
    <row r="96" spans="1:11" ht="38.25" customHeight="1" x14ac:dyDescent="0.25">
      <c r="A96" s="58"/>
      <c r="B96" s="68"/>
      <c r="C96" s="22" t="s">
        <v>59</v>
      </c>
      <c r="D96" s="29">
        <v>2021</v>
      </c>
      <c r="E96" s="71"/>
      <c r="F96" s="29">
        <f>SUMIF(D97:D106,"2021", F97:F106)</f>
        <v>0</v>
      </c>
      <c r="G96" s="24">
        <f>SUMIF(D97:D106,"2021", G97:G106)</f>
        <v>0</v>
      </c>
      <c r="H96" s="44">
        <f>SUMIF(D97:D106,"2021", H97:H106)</f>
        <v>0</v>
      </c>
      <c r="I96" s="31"/>
      <c r="J96" s="31"/>
      <c r="K96" s="31">
        <f>IFERROR(AVERAGEIF(K97:K519,"&lt;&gt;0"),0)</f>
        <v>0</v>
      </c>
    </row>
    <row r="97" spans="1:11" ht="18.75" hidden="1" x14ac:dyDescent="0.25">
      <c r="A97" s="59"/>
      <c r="B97" s="25" t="str">
        <f>B94</f>
        <v>4.1.4.</v>
      </c>
      <c r="C97" s="26"/>
      <c r="D97" s="27">
        <v>2019</v>
      </c>
      <c r="E97" s="27" t="str">
        <f>E94</f>
        <v>1-20 кВ</v>
      </c>
      <c r="F97" s="27"/>
      <c r="G97" s="27"/>
      <c r="H97" s="27"/>
      <c r="I97" s="33" t="str">
        <f>IF(D97=2019,IFERROR($H97/$F97*1000," "),"Х")</f>
        <v xml:space="preserve"> </v>
      </c>
      <c r="J97" s="33" t="str">
        <f>IF(D97=2020,IFERROR(H97/F97*1000," "),"Х")</f>
        <v>Х</v>
      </c>
      <c r="K97" s="33" t="str">
        <f>IF(D97=2021,IFERROR(H97/F97*1000," "),"Х")</f>
        <v>Х</v>
      </c>
    </row>
    <row r="98" spans="1:11" ht="18.75" hidden="1" x14ac:dyDescent="0.25">
      <c r="A98" s="59"/>
      <c r="B98" s="25" t="str">
        <f>B97</f>
        <v>4.1.4.</v>
      </c>
      <c r="C98" s="26"/>
      <c r="D98" s="27">
        <v>2019</v>
      </c>
      <c r="E98" s="27" t="str">
        <f>E97</f>
        <v>1-20 кВ</v>
      </c>
      <c r="F98" s="27"/>
      <c r="G98" s="27"/>
      <c r="H98" s="27"/>
      <c r="I98" s="33" t="str">
        <f t="shared" ref="I98:I101" si="63">IF(D98=2019,IFERROR($H98/$F98*1000," "),"Х")</f>
        <v xml:space="preserve"> </v>
      </c>
      <c r="J98" s="33" t="str">
        <f t="shared" ref="J98:J101" si="64">IF(D98=2020,IFERROR(H98/F98*1000," "),"Х")</f>
        <v>Х</v>
      </c>
      <c r="K98" s="33" t="str">
        <f t="shared" ref="K98:K101" si="65">IF(D98=2021,IFERROR(H98/F98*1000," "),"Х")</f>
        <v>Х</v>
      </c>
    </row>
    <row r="99" spans="1:11" ht="18.75" hidden="1" x14ac:dyDescent="0.25">
      <c r="A99" s="59"/>
      <c r="B99" s="25" t="str">
        <f t="shared" ref="B99:B101" si="66">B98</f>
        <v>4.1.4.</v>
      </c>
      <c r="C99" s="26"/>
      <c r="D99" s="27">
        <v>2020</v>
      </c>
      <c r="E99" s="27" t="str">
        <f t="shared" ref="E99:E101" si="67">E98</f>
        <v>1-20 кВ</v>
      </c>
      <c r="F99" s="27"/>
      <c r="G99" s="27"/>
      <c r="H99" s="27"/>
      <c r="I99" s="33" t="str">
        <f t="shared" si="63"/>
        <v>Х</v>
      </c>
      <c r="J99" s="33" t="str">
        <f t="shared" si="64"/>
        <v xml:space="preserve"> </v>
      </c>
      <c r="K99" s="33" t="str">
        <f t="shared" si="65"/>
        <v>Х</v>
      </c>
    </row>
    <row r="100" spans="1:11" ht="18.75" hidden="1" x14ac:dyDescent="0.25">
      <c r="A100" s="59"/>
      <c r="B100" s="25" t="str">
        <f t="shared" si="66"/>
        <v>4.1.4.</v>
      </c>
      <c r="C100" s="26"/>
      <c r="D100" s="27">
        <v>2020</v>
      </c>
      <c r="E100" s="27" t="str">
        <f t="shared" si="67"/>
        <v>1-20 кВ</v>
      </c>
      <c r="F100" s="27"/>
      <c r="G100" s="27"/>
      <c r="H100" s="27"/>
      <c r="I100" s="33" t="str">
        <f t="shared" si="63"/>
        <v>Х</v>
      </c>
      <c r="J100" s="33" t="str">
        <f t="shared" si="64"/>
        <v xml:space="preserve"> </v>
      </c>
      <c r="K100" s="33" t="str">
        <f t="shared" si="65"/>
        <v>Х</v>
      </c>
    </row>
    <row r="101" spans="1:11" ht="18.75" hidden="1" x14ac:dyDescent="0.25">
      <c r="A101" s="59"/>
      <c r="B101" s="25" t="str">
        <f t="shared" si="66"/>
        <v>4.1.4.</v>
      </c>
      <c r="C101" s="26"/>
      <c r="D101" s="27">
        <v>2020</v>
      </c>
      <c r="E101" s="27" t="str">
        <f t="shared" si="67"/>
        <v>1-20 кВ</v>
      </c>
      <c r="F101" s="27"/>
      <c r="G101" s="27"/>
      <c r="H101" s="27"/>
      <c r="I101" s="33" t="str">
        <f t="shared" si="63"/>
        <v>Х</v>
      </c>
      <c r="J101" s="33" t="str">
        <f t="shared" si="64"/>
        <v xml:space="preserve"> </v>
      </c>
      <c r="K101" s="33" t="str">
        <f t="shared" si="65"/>
        <v>Х</v>
      </c>
    </row>
    <row r="102" spans="1:11" ht="18.75" hidden="1" x14ac:dyDescent="0.25">
      <c r="A102" s="59"/>
      <c r="B102" s="25" t="str">
        <f>B99</f>
        <v>4.1.4.</v>
      </c>
      <c r="C102" s="26"/>
      <c r="D102" s="27">
        <v>2019</v>
      </c>
      <c r="E102" s="27" t="str">
        <f>E99</f>
        <v>1-20 кВ</v>
      </c>
      <c r="F102" s="27"/>
      <c r="G102" s="27"/>
      <c r="H102" s="27"/>
      <c r="I102" s="33" t="str">
        <f>IF(D102=2019,IFERROR($H102/$F102*1000," "),"Х")</f>
        <v xml:space="preserve"> </v>
      </c>
      <c r="J102" s="33" t="str">
        <f>IF(D102=2020,IFERROR(H102/F102*1000," "),"Х")</f>
        <v>Х</v>
      </c>
      <c r="K102" s="33" t="str">
        <f>IF(D102=2021,IFERROR(H102/F102*1000," "),"Х")</f>
        <v>Х</v>
      </c>
    </row>
    <row r="103" spans="1:11" ht="18.75" hidden="1" x14ac:dyDescent="0.25">
      <c r="A103" s="59"/>
      <c r="B103" s="25" t="str">
        <f>B102</f>
        <v>4.1.4.</v>
      </c>
      <c r="C103" s="26"/>
      <c r="D103" s="27">
        <v>2019</v>
      </c>
      <c r="E103" s="27" t="str">
        <f>E102</f>
        <v>1-20 кВ</v>
      </c>
      <c r="F103" s="27"/>
      <c r="G103" s="27"/>
      <c r="H103" s="27"/>
      <c r="I103" s="33" t="str">
        <f t="shared" ref="I103:I106" si="68">IF(D103=2019,IFERROR($H103/$F103*1000," "),"Х")</f>
        <v xml:space="preserve"> </v>
      </c>
      <c r="J103" s="33" t="str">
        <f t="shared" ref="J103:J106" si="69">IF(D103=2020,IFERROR(H103/F103*1000," "),"Х")</f>
        <v>Х</v>
      </c>
      <c r="K103" s="33" t="str">
        <f t="shared" ref="K103:K106" si="70">IF(D103=2021,IFERROR(H103/F103*1000," "),"Х")</f>
        <v>Х</v>
      </c>
    </row>
    <row r="104" spans="1:11" ht="18.75" hidden="1" x14ac:dyDescent="0.25">
      <c r="A104" s="59"/>
      <c r="B104" s="25" t="str">
        <f t="shared" ref="B104:B106" si="71">B103</f>
        <v>4.1.4.</v>
      </c>
      <c r="C104" s="26"/>
      <c r="D104" s="27">
        <v>2020</v>
      </c>
      <c r="E104" s="27" t="str">
        <f t="shared" ref="E104:E106" si="72">E103</f>
        <v>1-20 кВ</v>
      </c>
      <c r="F104" s="27"/>
      <c r="G104" s="27"/>
      <c r="H104" s="27"/>
      <c r="I104" s="33" t="str">
        <f t="shared" si="68"/>
        <v>Х</v>
      </c>
      <c r="J104" s="33" t="str">
        <f t="shared" si="69"/>
        <v xml:space="preserve"> </v>
      </c>
      <c r="K104" s="33" t="str">
        <f t="shared" si="70"/>
        <v>Х</v>
      </c>
    </row>
    <row r="105" spans="1:11" ht="18.75" hidden="1" x14ac:dyDescent="0.25">
      <c r="A105" s="59"/>
      <c r="B105" s="25" t="str">
        <f t="shared" si="71"/>
        <v>4.1.4.</v>
      </c>
      <c r="C105" s="26"/>
      <c r="D105" s="27">
        <v>2020</v>
      </c>
      <c r="E105" s="27" t="str">
        <f t="shared" si="72"/>
        <v>1-20 кВ</v>
      </c>
      <c r="F105" s="27"/>
      <c r="G105" s="27"/>
      <c r="H105" s="27"/>
      <c r="I105" s="33" t="str">
        <f t="shared" si="68"/>
        <v>Х</v>
      </c>
      <c r="J105" s="33" t="str">
        <f t="shared" si="69"/>
        <v xml:space="preserve"> </v>
      </c>
      <c r="K105" s="33" t="str">
        <f t="shared" si="70"/>
        <v>Х</v>
      </c>
    </row>
    <row r="106" spans="1:11" ht="18.75" hidden="1" x14ac:dyDescent="0.25">
      <c r="A106" s="59"/>
      <c r="B106" s="25" t="str">
        <f t="shared" si="71"/>
        <v>4.1.4.</v>
      </c>
      <c r="C106" s="26"/>
      <c r="D106" s="27">
        <v>2020</v>
      </c>
      <c r="E106" s="27" t="str">
        <f t="shared" si="72"/>
        <v>1-20 кВ</v>
      </c>
      <c r="F106" s="27"/>
      <c r="G106" s="27"/>
      <c r="H106" s="27"/>
      <c r="I106" s="33" t="str">
        <f t="shared" si="68"/>
        <v>Х</v>
      </c>
      <c r="J106" s="33" t="str">
        <f t="shared" si="69"/>
        <v xml:space="preserve"> </v>
      </c>
      <c r="K106" s="33" t="str">
        <f t="shared" si="70"/>
        <v>Х</v>
      </c>
    </row>
    <row r="107" spans="1:11" ht="33.75" customHeight="1" x14ac:dyDescent="0.25">
      <c r="A107" s="57"/>
      <c r="B107" s="67" t="s">
        <v>53</v>
      </c>
      <c r="C107" s="67"/>
      <c r="D107" s="67"/>
      <c r="E107" s="67"/>
      <c r="F107" s="67"/>
      <c r="G107" s="67"/>
      <c r="H107" s="67"/>
      <c r="I107" s="30"/>
      <c r="J107" s="30"/>
      <c r="K107" s="30"/>
    </row>
    <row r="108" spans="1:11" ht="51.95" customHeight="1" x14ac:dyDescent="0.25">
      <c r="A108" s="58"/>
      <c r="B108" s="34" t="s">
        <v>54</v>
      </c>
      <c r="C108" s="22" t="s">
        <v>68</v>
      </c>
      <c r="D108" s="29"/>
      <c r="E108" s="35"/>
      <c r="F108" s="29">
        <f>SUM(F109:F111)</f>
        <v>0</v>
      </c>
      <c r="G108" s="29">
        <f t="shared" ref="G108" si="73">SUM(G109:G111)</f>
        <v>0</v>
      </c>
      <c r="H108" s="44">
        <f t="shared" ref="H108" si="74">SUM(H109:H111)</f>
        <v>0</v>
      </c>
      <c r="I108" s="31">
        <f>IFERROR(AVERAGEIF(I111:I533,"&lt;&gt;0"),0)</f>
        <v>0</v>
      </c>
      <c r="J108" s="31"/>
      <c r="K108" s="31"/>
    </row>
    <row r="109" spans="1:11" ht="38.25" customHeight="1" x14ac:dyDescent="0.25">
      <c r="A109" s="58"/>
      <c r="B109" s="68" t="str">
        <f>B108</f>
        <v>5.1.1.1</v>
      </c>
      <c r="C109" s="22" t="s">
        <v>59</v>
      </c>
      <c r="D109" s="29">
        <v>2019</v>
      </c>
      <c r="E109" s="69" t="s">
        <v>55</v>
      </c>
      <c r="F109" s="29">
        <f>SUMIF(D112:D121,"2019", F112:F121)</f>
        <v>0</v>
      </c>
      <c r="G109" s="24">
        <f>SUMIF(D112:D121,"2019", G112:G121)</f>
        <v>0</v>
      </c>
      <c r="H109" s="44">
        <f>SUMIF(D112:D121,"2019", H112:H121)</f>
        <v>0</v>
      </c>
      <c r="I109" s="31">
        <f>IFERROR(AVERAGEIF(I112:I534,"&lt;&gt;0"),0)</f>
        <v>0</v>
      </c>
      <c r="J109" s="31"/>
      <c r="K109" s="31"/>
    </row>
    <row r="110" spans="1:11" ht="38.25" customHeight="1" x14ac:dyDescent="0.25">
      <c r="A110" s="58"/>
      <c r="B110" s="68"/>
      <c r="C110" s="22" t="s">
        <v>59</v>
      </c>
      <c r="D110" s="29">
        <v>2020</v>
      </c>
      <c r="E110" s="70"/>
      <c r="F110" s="29">
        <f>SUMIF(D112:D121,"2020", F112:F121)</f>
        <v>0</v>
      </c>
      <c r="G110" s="24">
        <f>SUMIF(D112:D121,"2020", G112:G121)</f>
        <v>0</v>
      </c>
      <c r="H110" s="44">
        <f>SUMIF(D112:D121,"2020", H112:H121)</f>
        <v>0</v>
      </c>
      <c r="I110" s="31"/>
      <c r="J110" s="31">
        <f>IFERROR(AVERAGEIF(J112:J534,"&lt;&gt;0"),0)</f>
        <v>0</v>
      </c>
      <c r="K110" s="31"/>
    </row>
    <row r="111" spans="1:11" ht="38.25" customHeight="1" x14ac:dyDescent="0.25">
      <c r="A111" s="58"/>
      <c r="B111" s="68"/>
      <c r="C111" s="22" t="s">
        <v>59</v>
      </c>
      <c r="D111" s="29">
        <v>2021</v>
      </c>
      <c r="E111" s="71"/>
      <c r="F111" s="29">
        <f>SUMIF(D112:D121,"2021", F112:F121)</f>
        <v>0</v>
      </c>
      <c r="G111" s="24">
        <f>SUMIF(D112:D121,"2021", G112:G121)</f>
        <v>0</v>
      </c>
      <c r="H111" s="44">
        <f>SUMIF(D112:D121,"2021", H112:H121)</f>
        <v>0</v>
      </c>
      <c r="I111" s="31"/>
      <c r="J111" s="31"/>
      <c r="K111" s="31">
        <f>IFERROR(AVERAGEIF(K112:K534,"&lt;&gt;0"),0)</f>
        <v>0</v>
      </c>
    </row>
    <row r="112" spans="1:11" ht="18.75" hidden="1" x14ac:dyDescent="0.25">
      <c r="A112" s="59"/>
      <c r="B112" s="25" t="str">
        <f>B109</f>
        <v>5.1.1.1</v>
      </c>
      <c r="C112" s="26"/>
      <c r="D112" s="27">
        <v>2019</v>
      </c>
      <c r="E112" s="27" t="str">
        <f>E109</f>
        <v>10/0,4</v>
      </c>
      <c r="F112" s="27"/>
      <c r="G112" s="27"/>
      <c r="H112" s="27"/>
      <c r="I112" s="33" t="str">
        <f>IF(D112=2019,IFERROR($H112/$F112*1000," "),"Х")</f>
        <v xml:space="preserve"> </v>
      </c>
      <c r="J112" s="33" t="str">
        <f>IF(D112=2020,IFERROR(H112/F112*1000," "),"Х")</f>
        <v>Х</v>
      </c>
      <c r="K112" s="33" t="str">
        <f>IF(D112=2021,IFERROR(H112/F112*1000," "),"Х")</f>
        <v>Х</v>
      </c>
    </row>
    <row r="113" spans="1:11" ht="18.75" hidden="1" x14ac:dyDescent="0.25">
      <c r="A113" s="59"/>
      <c r="B113" s="25" t="str">
        <f>B112</f>
        <v>5.1.1.1</v>
      </c>
      <c r="C113" s="26"/>
      <c r="D113" s="27">
        <v>2019</v>
      </c>
      <c r="E113" s="27" t="str">
        <f>E112</f>
        <v>10/0,4</v>
      </c>
      <c r="F113" s="27"/>
      <c r="G113" s="27"/>
      <c r="H113" s="27"/>
      <c r="I113" s="33" t="str">
        <f t="shared" ref="I113:I116" si="75">IF(D113=2019,IFERROR($H113/$F113*1000," "),"Х")</f>
        <v xml:space="preserve"> </v>
      </c>
      <c r="J113" s="33" t="str">
        <f t="shared" ref="J113:J116" si="76">IF(D113=2020,IFERROR(H113/F113*1000," "),"Х")</f>
        <v>Х</v>
      </c>
      <c r="K113" s="33" t="str">
        <f t="shared" ref="K113:K116" si="77">IF(D113=2021,IFERROR(H113/F113*1000," "),"Х")</f>
        <v>Х</v>
      </c>
    </row>
    <row r="114" spans="1:11" ht="18.75" hidden="1" x14ac:dyDescent="0.25">
      <c r="A114" s="59"/>
      <c r="B114" s="25" t="str">
        <f t="shared" ref="B114:B116" si="78">B113</f>
        <v>5.1.1.1</v>
      </c>
      <c r="C114" s="26"/>
      <c r="D114" s="27">
        <v>2020</v>
      </c>
      <c r="E114" s="27" t="str">
        <f t="shared" ref="E114:E116" si="79">E113</f>
        <v>10/0,4</v>
      </c>
      <c r="F114" s="27"/>
      <c r="G114" s="27"/>
      <c r="H114" s="27"/>
      <c r="I114" s="33" t="str">
        <f t="shared" si="75"/>
        <v>Х</v>
      </c>
      <c r="J114" s="33" t="str">
        <f t="shared" si="76"/>
        <v xml:space="preserve"> </v>
      </c>
      <c r="K114" s="33" t="str">
        <f t="shared" si="77"/>
        <v>Х</v>
      </c>
    </row>
    <row r="115" spans="1:11" ht="18.75" hidden="1" x14ac:dyDescent="0.25">
      <c r="A115" s="59"/>
      <c r="B115" s="25" t="str">
        <f t="shared" si="78"/>
        <v>5.1.1.1</v>
      </c>
      <c r="C115" s="26"/>
      <c r="D115" s="27">
        <v>2020</v>
      </c>
      <c r="E115" s="27" t="str">
        <f t="shared" si="79"/>
        <v>10/0,4</v>
      </c>
      <c r="F115" s="27"/>
      <c r="G115" s="27"/>
      <c r="H115" s="27"/>
      <c r="I115" s="33" t="str">
        <f t="shared" si="75"/>
        <v>Х</v>
      </c>
      <c r="J115" s="33" t="str">
        <f t="shared" si="76"/>
        <v xml:space="preserve"> </v>
      </c>
      <c r="K115" s="33" t="str">
        <f t="shared" si="77"/>
        <v>Х</v>
      </c>
    </row>
    <row r="116" spans="1:11" ht="18.75" hidden="1" x14ac:dyDescent="0.25">
      <c r="A116" s="59"/>
      <c r="B116" s="25" t="str">
        <f t="shared" si="78"/>
        <v>5.1.1.1</v>
      </c>
      <c r="C116" s="26"/>
      <c r="D116" s="27">
        <v>2020</v>
      </c>
      <c r="E116" s="27" t="str">
        <f t="shared" si="79"/>
        <v>10/0,4</v>
      </c>
      <c r="F116" s="27"/>
      <c r="G116" s="27"/>
      <c r="H116" s="27"/>
      <c r="I116" s="33" t="str">
        <f t="shared" si="75"/>
        <v>Х</v>
      </c>
      <c r="J116" s="33" t="str">
        <f t="shared" si="76"/>
        <v xml:space="preserve"> </v>
      </c>
      <c r="K116" s="33" t="str">
        <f t="shared" si="77"/>
        <v>Х</v>
      </c>
    </row>
    <row r="117" spans="1:11" ht="18.75" hidden="1" x14ac:dyDescent="0.25">
      <c r="A117" s="59"/>
      <c r="B117" s="25" t="str">
        <f>B114</f>
        <v>5.1.1.1</v>
      </c>
      <c r="C117" s="26"/>
      <c r="D117" s="27">
        <v>2019</v>
      </c>
      <c r="E117" s="27" t="str">
        <f>E114</f>
        <v>10/0,4</v>
      </c>
      <c r="F117" s="27"/>
      <c r="G117" s="27"/>
      <c r="H117" s="27"/>
      <c r="I117" s="33" t="str">
        <f>IF(D117=2019,IFERROR($H117/$F117*1000," "),"Х")</f>
        <v xml:space="preserve"> </v>
      </c>
      <c r="J117" s="33" t="str">
        <f>IF(D117=2020,IFERROR(H117/F117*1000," "),"Х")</f>
        <v>Х</v>
      </c>
      <c r="K117" s="33" t="str">
        <f>IF(D117=2021,IFERROR(H117/F117*1000," "),"Х")</f>
        <v>Х</v>
      </c>
    </row>
    <row r="118" spans="1:11" ht="18.75" hidden="1" x14ac:dyDescent="0.25">
      <c r="A118" s="59"/>
      <c r="B118" s="25" t="str">
        <f>B117</f>
        <v>5.1.1.1</v>
      </c>
      <c r="C118" s="26"/>
      <c r="D118" s="27">
        <v>2019</v>
      </c>
      <c r="E118" s="27" t="str">
        <f>E117</f>
        <v>10/0,4</v>
      </c>
      <c r="F118" s="27"/>
      <c r="G118" s="27"/>
      <c r="H118" s="27"/>
      <c r="I118" s="33" t="str">
        <f t="shared" ref="I118:I121" si="80">IF(D118=2019,IFERROR($H118/$F118*1000," "),"Х")</f>
        <v xml:space="preserve"> </v>
      </c>
      <c r="J118" s="33" t="str">
        <f t="shared" ref="J118:J121" si="81">IF(D118=2020,IFERROR(H118/F118*1000," "),"Х")</f>
        <v>Х</v>
      </c>
      <c r="K118" s="33" t="str">
        <f t="shared" ref="K118:K121" si="82">IF(D118=2021,IFERROR(H118/F118*1000," "),"Х")</f>
        <v>Х</v>
      </c>
    </row>
    <row r="119" spans="1:11" ht="18.75" hidden="1" x14ac:dyDescent="0.25">
      <c r="A119" s="59"/>
      <c r="B119" s="25" t="str">
        <f t="shared" ref="B119:B121" si="83">B118</f>
        <v>5.1.1.1</v>
      </c>
      <c r="C119" s="26"/>
      <c r="D119" s="27">
        <v>2020</v>
      </c>
      <c r="E119" s="27" t="str">
        <f t="shared" ref="E119:E121" si="84">E118</f>
        <v>10/0,4</v>
      </c>
      <c r="F119" s="27"/>
      <c r="G119" s="27"/>
      <c r="H119" s="27"/>
      <c r="I119" s="33" t="str">
        <f t="shared" si="80"/>
        <v>Х</v>
      </c>
      <c r="J119" s="33" t="str">
        <f t="shared" si="81"/>
        <v xml:space="preserve"> </v>
      </c>
      <c r="K119" s="33" t="str">
        <f t="shared" si="82"/>
        <v>Х</v>
      </c>
    </row>
    <row r="120" spans="1:11" ht="18.75" hidden="1" x14ac:dyDescent="0.25">
      <c r="A120" s="59"/>
      <c r="B120" s="25" t="str">
        <f t="shared" si="83"/>
        <v>5.1.1.1</v>
      </c>
      <c r="C120" s="26"/>
      <c r="D120" s="27">
        <v>2020</v>
      </c>
      <c r="E120" s="27" t="str">
        <f t="shared" si="84"/>
        <v>10/0,4</v>
      </c>
      <c r="F120" s="27"/>
      <c r="G120" s="27"/>
      <c r="H120" s="27"/>
      <c r="I120" s="33" t="str">
        <f t="shared" si="80"/>
        <v>Х</v>
      </c>
      <c r="J120" s="33" t="str">
        <f t="shared" si="81"/>
        <v xml:space="preserve"> </v>
      </c>
      <c r="K120" s="33" t="str">
        <f t="shared" si="82"/>
        <v>Х</v>
      </c>
    </row>
    <row r="121" spans="1:11" ht="18.75" hidden="1" x14ac:dyDescent="0.25">
      <c r="A121" s="59"/>
      <c r="B121" s="25" t="str">
        <f t="shared" si="83"/>
        <v>5.1.1.1</v>
      </c>
      <c r="C121" s="26"/>
      <c r="D121" s="27">
        <v>2020</v>
      </c>
      <c r="E121" s="27" t="str">
        <f t="shared" si="84"/>
        <v>10/0,4</v>
      </c>
      <c r="F121" s="27"/>
      <c r="G121" s="27"/>
      <c r="H121" s="27"/>
      <c r="I121" s="33" t="str">
        <f t="shared" si="80"/>
        <v>Х</v>
      </c>
      <c r="J121" s="33" t="str">
        <f t="shared" si="81"/>
        <v xml:space="preserve"> </v>
      </c>
      <c r="K121" s="33" t="str">
        <f t="shared" si="82"/>
        <v>Х</v>
      </c>
    </row>
    <row r="122" spans="1:11" ht="51.95" customHeight="1" x14ac:dyDescent="0.25">
      <c r="A122" s="58"/>
      <c r="B122" s="36" t="s">
        <v>54</v>
      </c>
      <c r="C122" s="22" t="s">
        <v>68</v>
      </c>
      <c r="D122" s="29"/>
      <c r="E122" s="35"/>
      <c r="F122" s="29">
        <f>SUM(F123:F125)</f>
        <v>0</v>
      </c>
      <c r="G122" s="29">
        <f t="shared" ref="G122" si="85">SUM(G123:G125)</f>
        <v>0</v>
      </c>
      <c r="H122" s="44">
        <f t="shared" ref="H122" si="86">SUM(H123:H125)</f>
        <v>0</v>
      </c>
      <c r="I122" s="31">
        <f>IFERROR(AVERAGEIF(I125:I547,"&lt;&gt;0"),0)</f>
        <v>0</v>
      </c>
      <c r="J122" s="31"/>
      <c r="K122" s="31"/>
    </row>
    <row r="123" spans="1:11" ht="38.25" customHeight="1" x14ac:dyDescent="0.25">
      <c r="A123" s="58"/>
      <c r="B123" s="68" t="str">
        <f>B122</f>
        <v>5.1.1.1</v>
      </c>
      <c r="C123" s="22" t="s">
        <v>59</v>
      </c>
      <c r="D123" s="29">
        <v>2019</v>
      </c>
      <c r="E123" s="69" t="s">
        <v>56</v>
      </c>
      <c r="F123" s="29">
        <f>SUMIF(D126:D135,"2019", F126:F135)</f>
        <v>0</v>
      </c>
      <c r="G123" s="24">
        <f>SUMIF(D126:D135,"2019", G126:G135)</f>
        <v>0</v>
      </c>
      <c r="H123" s="44">
        <f>SUMIF(D126:D135,"2019", H126:H135)</f>
        <v>0</v>
      </c>
      <c r="I123" s="31">
        <f>IFERROR(AVERAGEIF(I126:I548,"&lt;&gt;0"),0)</f>
        <v>0</v>
      </c>
      <c r="J123" s="31"/>
      <c r="K123" s="31"/>
    </row>
    <row r="124" spans="1:11" ht="38.25" customHeight="1" x14ac:dyDescent="0.25">
      <c r="A124" s="58"/>
      <c r="B124" s="68"/>
      <c r="C124" s="22" t="s">
        <v>59</v>
      </c>
      <c r="D124" s="29">
        <v>2020</v>
      </c>
      <c r="E124" s="70"/>
      <c r="F124" s="29">
        <f>SUMIF(D126:D135,"2020", F126:F135)</f>
        <v>0</v>
      </c>
      <c r="G124" s="24">
        <f>SUMIF(D126:D135,"2020", G126:G135)</f>
        <v>0</v>
      </c>
      <c r="H124" s="44">
        <f>SUMIF(D126:D135,"2020", H126:H135)</f>
        <v>0</v>
      </c>
      <c r="I124" s="31"/>
      <c r="J124" s="31">
        <f>IFERROR(AVERAGEIF(J126:J548,"&lt;&gt;0"),0)</f>
        <v>0</v>
      </c>
      <c r="K124" s="31"/>
    </row>
    <row r="125" spans="1:11" ht="38.25" customHeight="1" x14ac:dyDescent="0.25">
      <c r="A125" s="58"/>
      <c r="B125" s="68"/>
      <c r="C125" s="22" t="s">
        <v>59</v>
      </c>
      <c r="D125" s="29">
        <v>2021</v>
      </c>
      <c r="E125" s="71"/>
      <c r="F125" s="29">
        <f>SUMIF(D126:D135,"2021", F126:F135)</f>
        <v>0</v>
      </c>
      <c r="G125" s="24">
        <f>SUMIF(D126:D135,"2021", G126:G135)</f>
        <v>0</v>
      </c>
      <c r="H125" s="44">
        <f>SUMIF(D126:D135,"2021", H126:H135)</f>
        <v>0</v>
      </c>
      <c r="I125" s="31"/>
      <c r="J125" s="31"/>
      <c r="K125" s="31">
        <f>IFERROR(AVERAGEIF(K126:K548,"&lt;&gt;0"),0)</f>
        <v>0</v>
      </c>
    </row>
    <row r="126" spans="1:11" ht="18.75" hidden="1" x14ac:dyDescent="0.25">
      <c r="A126" s="59"/>
      <c r="B126" s="25" t="str">
        <f>B123</f>
        <v>5.1.1.1</v>
      </c>
      <c r="C126" s="26"/>
      <c r="D126" s="27">
        <v>2019</v>
      </c>
      <c r="E126" s="27" t="str">
        <f>E123</f>
        <v>6/0,4</v>
      </c>
      <c r="F126" s="27"/>
      <c r="G126" s="27"/>
      <c r="H126" s="27"/>
      <c r="I126" s="33" t="str">
        <f>IF(D126=2019,IFERROR($H126/$F126*1000," "),"Х")</f>
        <v xml:space="preserve"> </v>
      </c>
      <c r="J126" s="33" t="str">
        <f>IF(D126=2020,IFERROR(H126/F126*1000," "),"Х")</f>
        <v>Х</v>
      </c>
      <c r="K126" s="33" t="str">
        <f>IF(D126=2021,IFERROR(H126/F126*1000," "),"Х")</f>
        <v>Х</v>
      </c>
    </row>
    <row r="127" spans="1:11" ht="18.75" hidden="1" x14ac:dyDescent="0.25">
      <c r="A127" s="59"/>
      <c r="B127" s="25" t="str">
        <f>B126</f>
        <v>5.1.1.1</v>
      </c>
      <c r="C127" s="26"/>
      <c r="D127" s="27">
        <v>2019</v>
      </c>
      <c r="E127" s="27" t="str">
        <f>E126</f>
        <v>6/0,4</v>
      </c>
      <c r="F127" s="27"/>
      <c r="G127" s="27"/>
      <c r="H127" s="27"/>
      <c r="I127" s="33" t="str">
        <f t="shared" ref="I127:I130" si="87">IF(D127=2019,IFERROR($H127/$F127*1000," "),"Х")</f>
        <v xml:space="preserve"> </v>
      </c>
      <c r="J127" s="33" t="str">
        <f t="shared" ref="J127:J130" si="88">IF(D127=2020,IFERROR(H127/F127*1000," "),"Х")</f>
        <v>Х</v>
      </c>
      <c r="K127" s="33" t="str">
        <f t="shared" ref="K127:K130" si="89">IF(D127=2021,IFERROR(H127/F127*1000," "),"Х")</f>
        <v>Х</v>
      </c>
    </row>
    <row r="128" spans="1:11" ht="18.75" hidden="1" x14ac:dyDescent="0.25">
      <c r="A128" s="59"/>
      <c r="B128" s="25" t="str">
        <f t="shared" ref="B128:B130" si="90">B127</f>
        <v>5.1.1.1</v>
      </c>
      <c r="C128" s="26"/>
      <c r="D128" s="27">
        <v>2020</v>
      </c>
      <c r="E128" s="27" t="str">
        <f t="shared" ref="E128:E130" si="91">E127</f>
        <v>6/0,4</v>
      </c>
      <c r="F128" s="27"/>
      <c r="G128" s="27"/>
      <c r="H128" s="27"/>
      <c r="I128" s="33" t="str">
        <f t="shared" si="87"/>
        <v>Х</v>
      </c>
      <c r="J128" s="33" t="str">
        <f t="shared" si="88"/>
        <v xml:space="preserve"> </v>
      </c>
      <c r="K128" s="33" t="str">
        <f t="shared" si="89"/>
        <v>Х</v>
      </c>
    </row>
    <row r="129" spans="1:11" ht="18.75" hidden="1" x14ac:dyDescent="0.25">
      <c r="A129" s="59"/>
      <c r="B129" s="25" t="str">
        <f t="shared" si="90"/>
        <v>5.1.1.1</v>
      </c>
      <c r="C129" s="26"/>
      <c r="D129" s="27">
        <v>2020</v>
      </c>
      <c r="E129" s="27" t="str">
        <f t="shared" si="91"/>
        <v>6/0,4</v>
      </c>
      <c r="F129" s="27"/>
      <c r="G129" s="27"/>
      <c r="H129" s="27"/>
      <c r="I129" s="33" t="str">
        <f t="shared" si="87"/>
        <v>Х</v>
      </c>
      <c r="J129" s="33" t="str">
        <f t="shared" si="88"/>
        <v xml:space="preserve"> </v>
      </c>
      <c r="K129" s="33" t="str">
        <f t="shared" si="89"/>
        <v>Х</v>
      </c>
    </row>
    <row r="130" spans="1:11" ht="18.75" hidden="1" x14ac:dyDescent="0.25">
      <c r="A130" s="59"/>
      <c r="B130" s="25" t="str">
        <f t="shared" si="90"/>
        <v>5.1.1.1</v>
      </c>
      <c r="C130" s="26"/>
      <c r="D130" s="27">
        <v>2020</v>
      </c>
      <c r="E130" s="27" t="str">
        <f t="shared" si="91"/>
        <v>6/0,4</v>
      </c>
      <c r="F130" s="27"/>
      <c r="G130" s="27"/>
      <c r="H130" s="27"/>
      <c r="I130" s="33" t="str">
        <f t="shared" si="87"/>
        <v>Х</v>
      </c>
      <c r="J130" s="33" t="str">
        <f t="shared" si="88"/>
        <v xml:space="preserve"> </v>
      </c>
      <c r="K130" s="33" t="str">
        <f t="shared" si="89"/>
        <v>Х</v>
      </c>
    </row>
    <row r="131" spans="1:11" ht="18.75" hidden="1" x14ac:dyDescent="0.25">
      <c r="A131" s="59"/>
      <c r="B131" s="25" t="str">
        <f>B128</f>
        <v>5.1.1.1</v>
      </c>
      <c r="C131" s="26"/>
      <c r="D131" s="27">
        <v>2019</v>
      </c>
      <c r="E131" s="27" t="str">
        <f>E128</f>
        <v>6/0,4</v>
      </c>
      <c r="F131" s="27"/>
      <c r="G131" s="27"/>
      <c r="H131" s="27"/>
      <c r="I131" s="33" t="str">
        <f>IF(D131=2019,IFERROR($H131/$F131*1000," "),"Х")</f>
        <v xml:space="preserve"> </v>
      </c>
      <c r="J131" s="33" t="str">
        <f>IF(D131=2020,IFERROR(H131/F131*1000," "),"Х")</f>
        <v>Х</v>
      </c>
      <c r="K131" s="33" t="str">
        <f>IF(D131=2021,IFERROR(H131/F131*1000," "),"Х")</f>
        <v>Х</v>
      </c>
    </row>
    <row r="132" spans="1:11" ht="18.75" hidden="1" x14ac:dyDescent="0.25">
      <c r="A132" s="59"/>
      <c r="B132" s="25" t="str">
        <f>B131</f>
        <v>5.1.1.1</v>
      </c>
      <c r="C132" s="26"/>
      <c r="D132" s="27">
        <v>2019</v>
      </c>
      <c r="E132" s="27" t="str">
        <f>E131</f>
        <v>6/0,4</v>
      </c>
      <c r="F132" s="27"/>
      <c r="G132" s="27"/>
      <c r="H132" s="27"/>
      <c r="I132" s="33" t="str">
        <f t="shared" ref="I132:I135" si="92">IF(D132=2019,IFERROR($H132/$F132*1000," "),"Х")</f>
        <v xml:space="preserve"> </v>
      </c>
      <c r="J132" s="33" t="str">
        <f t="shared" ref="J132:J135" si="93">IF(D132=2020,IFERROR(H132/F132*1000," "),"Х")</f>
        <v>Х</v>
      </c>
      <c r="K132" s="33" t="str">
        <f t="shared" ref="K132:K135" si="94">IF(D132=2021,IFERROR(H132/F132*1000," "),"Х")</f>
        <v>Х</v>
      </c>
    </row>
    <row r="133" spans="1:11" ht="18.75" hidden="1" x14ac:dyDescent="0.25">
      <c r="A133" s="59"/>
      <c r="B133" s="25" t="str">
        <f t="shared" ref="B133:B135" si="95">B132</f>
        <v>5.1.1.1</v>
      </c>
      <c r="C133" s="26"/>
      <c r="D133" s="27">
        <v>2020</v>
      </c>
      <c r="E133" s="27" t="str">
        <f t="shared" ref="E133:E135" si="96">E132</f>
        <v>6/0,4</v>
      </c>
      <c r="F133" s="27"/>
      <c r="G133" s="27"/>
      <c r="H133" s="27"/>
      <c r="I133" s="33" t="str">
        <f t="shared" si="92"/>
        <v>Х</v>
      </c>
      <c r="J133" s="33" t="str">
        <f t="shared" si="93"/>
        <v xml:space="preserve"> </v>
      </c>
      <c r="K133" s="33" t="str">
        <f t="shared" si="94"/>
        <v>Х</v>
      </c>
    </row>
    <row r="134" spans="1:11" ht="18.75" hidden="1" x14ac:dyDescent="0.25">
      <c r="A134" s="59"/>
      <c r="B134" s="25" t="str">
        <f t="shared" si="95"/>
        <v>5.1.1.1</v>
      </c>
      <c r="C134" s="26"/>
      <c r="D134" s="27">
        <v>2020</v>
      </c>
      <c r="E134" s="27" t="str">
        <f t="shared" si="96"/>
        <v>6/0,4</v>
      </c>
      <c r="F134" s="27"/>
      <c r="G134" s="27"/>
      <c r="H134" s="27"/>
      <c r="I134" s="33" t="str">
        <f t="shared" si="92"/>
        <v>Х</v>
      </c>
      <c r="J134" s="33" t="str">
        <f t="shared" si="93"/>
        <v xml:space="preserve"> </v>
      </c>
      <c r="K134" s="33" t="str">
        <f t="shared" si="94"/>
        <v>Х</v>
      </c>
    </row>
    <row r="135" spans="1:11" ht="18.75" hidden="1" x14ac:dyDescent="0.25">
      <c r="A135" s="59"/>
      <c r="B135" s="25" t="str">
        <f t="shared" si="95"/>
        <v>5.1.1.1</v>
      </c>
      <c r="C135" s="26"/>
      <c r="D135" s="27">
        <v>2020</v>
      </c>
      <c r="E135" s="27" t="str">
        <f t="shared" si="96"/>
        <v>6/0,4</v>
      </c>
      <c r="F135" s="27"/>
      <c r="G135" s="27"/>
      <c r="H135" s="27"/>
      <c r="I135" s="33" t="str">
        <f t="shared" si="92"/>
        <v>Х</v>
      </c>
      <c r="J135" s="33" t="str">
        <f t="shared" si="93"/>
        <v xml:space="preserve"> </v>
      </c>
      <c r="K135" s="33" t="str">
        <f t="shared" si="94"/>
        <v>Х</v>
      </c>
    </row>
    <row r="136" spans="1:11" ht="33.75" customHeight="1" x14ac:dyDescent="0.25">
      <c r="A136" s="57"/>
      <c r="B136" s="67" t="s">
        <v>69</v>
      </c>
      <c r="C136" s="67"/>
      <c r="D136" s="67"/>
      <c r="E136" s="67"/>
      <c r="F136" s="67"/>
      <c r="G136" s="67"/>
      <c r="H136" s="67"/>
      <c r="I136" s="30"/>
      <c r="J136" s="30"/>
      <c r="K136" s="30"/>
    </row>
    <row r="137" spans="1:11" ht="51.95" customHeight="1" x14ac:dyDescent="0.25">
      <c r="A137" s="58"/>
      <c r="B137" s="34" t="s">
        <v>66</v>
      </c>
      <c r="C137" s="22" t="s">
        <v>65</v>
      </c>
      <c r="D137" s="29"/>
      <c r="E137" s="35"/>
      <c r="F137" s="29">
        <f>SUM(F138:F140)</f>
        <v>0</v>
      </c>
      <c r="G137" s="29">
        <f t="shared" ref="G137" si="97">SUM(G138:G140)</f>
        <v>0</v>
      </c>
      <c r="H137" s="44">
        <f t="shared" ref="H137" si="98">SUM(H138:H140)</f>
        <v>0</v>
      </c>
      <c r="I137" s="31">
        <f>IFERROR(AVERAGEIF(I140:I533,"&lt;&gt;0"),0)</f>
        <v>0</v>
      </c>
      <c r="J137" s="31"/>
      <c r="K137" s="31"/>
    </row>
    <row r="138" spans="1:11" ht="38.25" customHeight="1" x14ac:dyDescent="0.25">
      <c r="A138" s="58"/>
      <c r="B138" s="68" t="str">
        <f>B137</f>
        <v>6.1.1.1.</v>
      </c>
      <c r="C138" s="22" t="s">
        <v>59</v>
      </c>
      <c r="D138" s="29">
        <v>2019</v>
      </c>
      <c r="E138" s="69" t="s">
        <v>67</v>
      </c>
      <c r="F138" s="29">
        <f>SUMIF(D141:D150,"2019", F141:F150)</f>
        <v>0</v>
      </c>
      <c r="G138" s="24">
        <f>SUMIF(D141:D150,"2019", G141:G150)</f>
        <v>0</v>
      </c>
      <c r="H138" s="44">
        <f>SUMIF(D141:D150,"2019", H141:H150)</f>
        <v>0</v>
      </c>
      <c r="I138" s="31">
        <f>IFERROR(AVERAGEIF(I141:I534,"&lt;&gt;0"),0)</f>
        <v>0</v>
      </c>
      <c r="J138" s="31"/>
      <c r="K138" s="31"/>
    </row>
    <row r="139" spans="1:11" ht="38.25" customHeight="1" x14ac:dyDescent="0.25">
      <c r="A139" s="58"/>
      <c r="B139" s="68"/>
      <c r="C139" s="22" t="s">
        <v>59</v>
      </c>
      <c r="D139" s="29">
        <v>2020</v>
      </c>
      <c r="E139" s="70"/>
      <c r="F139" s="29">
        <f>SUMIF(D141:D150,"2020", F141:F150)</f>
        <v>0</v>
      </c>
      <c r="G139" s="24">
        <f>SUMIF(D141:D150,"2020", G141:G150)</f>
        <v>0</v>
      </c>
      <c r="H139" s="44">
        <f>SUMIF(D141:D150,"2020", H141:H150)</f>
        <v>0</v>
      </c>
      <c r="I139" s="31"/>
      <c r="J139" s="31">
        <f>IFERROR(AVERAGEIF(J141:J534,"&lt;&gt;0"),0)</f>
        <v>0</v>
      </c>
      <c r="K139" s="31"/>
    </row>
    <row r="140" spans="1:11" ht="38.25" customHeight="1" x14ac:dyDescent="0.25">
      <c r="A140" s="58"/>
      <c r="B140" s="68"/>
      <c r="C140" s="22" t="s">
        <v>59</v>
      </c>
      <c r="D140" s="29">
        <v>2021</v>
      </c>
      <c r="E140" s="71"/>
      <c r="F140" s="29">
        <f>SUMIF(D141:D150,"2021", F141:F150)</f>
        <v>0</v>
      </c>
      <c r="G140" s="24">
        <f>SUMIF(D141:D150,"2021", G141:G150)</f>
        <v>0</v>
      </c>
      <c r="H140" s="44">
        <f>SUMIF(D141:D150,"2021", H141:H150)</f>
        <v>0</v>
      </c>
      <c r="I140" s="31"/>
      <c r="J140" s="31"/>
      <c r="K140" s="31">
        <f>IFERROR(AVERAGEIF(K141:K534,"&lt;&gt;0"),0)</f>
        <v>0</v>
      </c>
    </row>
    <row r="141" spans="1:11" ht="18.75" hidden="1" x14ac:dyDescent="0.25">
      <c r="A141" s="59"/>
      <c r="B141" s="25" t="str">
        <f>B138</f>
        <v>6.1.1.1.</v>
      </c>
      <c r="C141" s="26"/>
      <c r="D141" s="27">
        <v>2019</v>
      </c>
      <c r="E141" s="27" t="str">
        <f>E138</f>
        <v>6(10)/0,4 кВ</v>
      </c>
      <c r="F141" s="27"/>
      <c r="G141" s="27"/>
      <c r="H141" s="27"/>
      <c r="I141" s="33" t="str">
        <f>IF(D141=2019,IFERROR($H141/$F141*1000," "),"Х")</f>
        <v xml:space="preserve"> </v>
      </c>
      <c r="J141" s="33" t="str">
        <f>IF(D141=2020,IFERROR(H141/F141*1000," "),"Х")</f>
        <v>Х</v>
      </c>
      <c r="K141" s="33" t="str">
        <f>IF(D141=2021,IFERROR(H141/F141*1000," "),"Х")</f>
        <v>Х</v>
      </c>
    </row>
    <row r="142" spans="1:11" ht="18.75" hidden="1" x14ac:dyDescent="0.25">
      <c r="A142" s="59"/>
      <c r="B142" s="25" t="str">
        <f>B141</f>
        <v>6.1.1.1.</v>
      </c>
      <c r="C142" s="26"/>
      <c r="D142" s="27">
        <v>2019</v>
      </c>
      <c r="E142" s="27" t="str">
        <f>E141</f>
        <v>6(10)/0,4 кВ</v>
      </c>
      <c r="F142" s="27"/>
      <c r="G142" s="27"/>
      <c r="H142" s="27"/>
      <c r="I142" s="33" t="str">
        <f t="shared" ref="I142:I145" si="99">IF(D142=2019,IFERROR($H142/$F142*1000," "),"Х")</f>
        <v xml:space="preserve"> </v>
      </c>
      <c r="J142" s="33" t="str">
        <f t="shared" ref="J142:J145" si="100">IF(D142=2020,IFERROR(H142/F142*1000," "),"Х")</f>
        <v>Х</v>
      </c>
      <c r="K142" s="33" t="str">
        <f t="shared" ref="K142:K145" si="101">IF(D142=2021,IFERROR(H142/F142*1000," "),"Х")</f>
        <v>Х</v>
      </c>
    </row>
    <row r="143" spans="1:11" ht="18.75" hidden="1" x14ac:dyDescent="0.25">
      <c r="A143" s="59"/>
      <c r="B143" s="25" t="str">
        <f t="shared" ref="B143:B145" si="102">B142</f>
        <v>6.1.1.1.</v>
      </c>
      <c r="C143" s="26"/>
      <c r="D143" s="27">
        <v>2020</v>
      </c>
      <c r="E143" s="27" t="str">
        <f t="shared" ref="E143:E145" si="103">E142</f>
        <v>6(10)/0,4 кВ</v>
      </c>
      <c r="F143" s="27"/>
      <c r="G143" s="27"/>
      <c r="H143" s="27"/>
      <c r="I143" s="33" t="str">
        <f t="shared" si="99"/>
        <v>Х</v>
      </c>
      <c r="J143" s="33" t="str">
        <f t="shared" si="100"/>
        <v xml:space="preserve"> </v>
      </c>
      <c r="K143" s="33" t="str">
        <f t="shared" si="101"/>
        <v>Х</v>
      </c>
    </row>
    <row r="144" spans="1:11" ht="18.75" hidden="1" x14ac:dyDescent="0.25">
      <c r="A144" s="59"/>
      <c r="B144" s="25" t="str">
        <f t="shared" si="102"/>
        <v>6.1.1.1.</v>
      </c>
      <c r="C144" s="26"/>
      <c r="D144" s="27">
        <v>2020</v>
      </c>
      <c r="E144" s="27" t="str">
        <f t="shared" si="103"/>
        <v>6(10)/0,4 кВ</v>
      </c>
      <c r="F144" s="27"/>
      <c r="G144" s="27"/>
      <c r="H144" s="27"/>
      <c r="I144" s="33" t="str">
        <f t="shared" si="99"/>
        <v>Х</v>
      </c>
      <c r="J144" s="33" t="str">
        <f t="shared" si="100"/>
        <v xml:space="preserve"> </v>
      </c>
      <c r="K144" s="33" t="str">
        <f t="shared" si="101"/>
        <v>Х</v>
      </c>
    </row>
    <row r="145" spans="1:11" ht="18.75" hidden="1" x14ac:dyDescent="0.25">
      <c r="A145" s="59"/>
      <c r="B145" s="25" t="str">
        <f t="shared" si="102"/>
        <v>6.1.1.1.</v>
      </c>
      <c r="C145" s="26"/>
      <c r="D145" s="27">
        <v>2020</v>
      </c>
      <c r="E145" s="27" t="str">
        <f t="shared" si="103"/>
        <v>6(10)/0,4 кВ</v>
      </c>
      <c r="F145" s="27"/>
      <c r="G145" s="27"/>
      <c r="H145" s="27"/>
      <c r="I145" s="33" t="str">
        <f t="shared" si="99"/>
        <v>Х</v>
      </c>
      <c r="J145" s="33" t="str">
        <f t="shared" si="100"/>
        <v xml:space="preserve"> </v>
      </c>
      <c r="K145" s="33" t="str">
        <f t="shared" si="101"/>
        <v>Х</v>
      </c>
    </row>
    <row r="146" spans="1:11" ht="18.75" hidden="1" x14ac:dyDescent="0.25">
      <c r="A146" s="59"/>
      <c r="B146" s="25" t="str">
        <f>B143</f>
        <v>6.1.1.1.</v>
      </c>
      <c r="C146" s="26"/>
      <c r="D146" s="27">
        <v>2019</v>
      </c>
      <c r="E146" s="27" t="str">
        <f>E143</f>
        <v>6(10)/0,4 кВ</v>
      </c>
      <c r="F146" s="27"/>
      <c r="G146" s="27"/>
      <c r="H146" s="27"/>
      <c r="I146" s="33" t="str">
        <f>IF(D146=2019,IFERROR($H146/$F146*1000," "),"Х")</f>
        <v xml:space="preserve"> </v>
      </c>
      <c r="J146" s="33" t="str">
        <f>IF(D146=2020,IFERROR(H146/F146*1000," "),"Х")</f>
        <v>Х</v>
      </c>
      <c r="K146" s="33" t="str">
        <f>IF(D146=2021,IFERROR(H146/F146*1000," "),"Х")</f>
        <v>Х</v>
      </c>
    </row>
    <row r="147" spans="1:11" ht="18.75" hidden="1" x14ac:dyDescent="0.25">
      <c r="A147" s="59"/>
      <c r="B147" s="25" t="str">
        <f>B146</f>
        <v>6.1.1.1.</v>
      </c>
      <c r="C147" s="26"/>
      <c r="D147" s="27">
        <v>2019</v>
      </c>
      <c r="E147" s="27" t="str">
        <f>E146</f>
        <v>6(10)/0,4 кВ</v>
      </c>
      <c r="F147" s="27"/>
      <c r="G147" s="27"/>
      <c r="H147" s="27"/>
      <c r="I147" s="33" t="str">
        <f t="shared" ref="I147:I150" si="104">IF(D147=2019,IFERROR($H147/$F147*1000," "),"Х")</f>
        <v xml:space="preserve"> </v>
      </c>
      <c r="J147" s="33" t="str">
        <f t="shared" ref="J147:J150" si="105">IF(D147=2020,IFERROR(H147/F147*1000," "),"Х")</f>
        <v>Х</v>
      </c>
      <c r="K147" s="33" t="str">
        <f t="shared" ref="K147:K150" si="106">IF(D147=2021,IFERROR(H147/F147*1000," "),"Х")</f>
        <v>Х</v>
      </c>
    </row>
    <row r="148" spans="1:11" ht="18.75" hidden="1" x14ac:dyDescent="0.25">
      <c r="A148" s="59"/>
      <c r="B148" s="25" t="str">
        <f t="shared" ref="B148:B150" si="107">B147</f>
        <v>6.1.1.1.</v>
      </c>
      <c r="C148" s="26"/>
      <c r="D148" s="27">
        <v>2020</v>
      </c>
      <c r="E148" s="27" t="str">
        <f t="shared" ref="E148:E150" si="108">E147</f>
        <v>6(10)/0,4 кВ</v>
      </c>
      <c r="F148" s="27"/>
      <c r="G148" s="27"/>
      <c r="H148" s="27"/>
      <c r="I148" s="33" t="str">
        <f t="shared" si="104"/>
        <v>Х</v>
      </c>
      <c r="J148" s="33" t="str">
        <f t="shared" si="105"/>
        <v xml:space="preserve"> </v>
      </c>
      <c r="K148" s="33" t="str">
        <f t="shared" si="106"/>
        <v>Х</v>
      </c>
    </row>
    <row r="149" spans="1:11" ht="18.75" hidden="1" x14ac:dyDescent="0.25">
      <c r="A149" s="59"/>
      <c r="B149" s="25" t="str">
        <f t="shared" si="107"/>
        <v>6.1.1.1.</v>
      </c>
      <c r="C149" s="26"/>
      <c r="D149" s="27">
        <v>2020</v>
      </c>
      <c r="E149" s="27" t="str">
        <f t="shared" si="108"/>
        <v>6(10)/0,4 кВ</v>
      </c>
      <c r="F149" s="27"/>
      <c r="G149" s="27"/>
      <c r="H149" s="27"/>
      <c r="I149" s="33" t="str">
        <f t="shared" si="104"/>
        <v>Х</v>
      </c>
      <c r="J149" s="33" t="str">
        <f t="shared" si="105"/>
        <v xml:space="preserve"> </v>
      </c>
      <c r="K149" s="33" t="str">
        <f t="shared" si="106"/>
        <v>Х</v>
      </c>
    </row>
    <row r="150" spans="1:11" ht="18.75" hidden="1" x14ac:dyDescent="0.25">
      <c r="A150" s="59"/>
      <c r="B150" s="25" t="str">
        <f t="shared" si="107"/>
        <v>6.1.1.1.</v>
      </c>
      <c r="C150" s="26"/>
      <c r="D150" s="27">
        <v>2020</v>
      </c>
      <c r="E150" s="27" t="str">
        <f t="shared" si="108"/>
        <v>6(10)/0,4 кВ</v>
      </c>
      <c r="F150" s="27"/>
      <c r="G150" s="27"/>
      <c r="H150" s="27"/>
      <c r="I150" s="33" t="str">
        <f t="shared" si="104"/>
        <v>Х</v>
      </c>
      <c r="J150" s="33" t="str">
        <f t="shared" si="105"/>
        <v xml:space="preserve"> </v>
      </c>
      <c r="K150" s="33" t="str">
        <f t="shared" si="106"/>
        <v>Х</v>
      </c>
    </row>
    <row r="151" spans="1:11" ht="51.95" customHeight="1" x14ac:dyDescent="0.25">
      <c r="A151" s="58"/>
      <c r="B151" s="36" t="s">
        <v>71</v>
      </c>
      <c r="C151" s="22" t="s">
        <v>70</v>
      </c>
      <c r="D151" s="29"/>
      <c r="E151" s="35"/>
      <c r="F151" s="29">
        <f>SUM(F152:F154)</f>
        <v>0</v>
      </c>
      <c r="G151" s="29">
        <f t="shared" ref="G151" si="109">SUM(G152:G154)</f>
        <v>0</v>
      </c>
      <c r="H151" s="44">
        <f t="shared" ref="H151" si="110">SUM(H152:H154)</f>
        <v>0</v>
      </c>
      <c r="I151" s="31">
        <f>IFERROR(AVERAGEIF(I154:I547,"&lt;&gt;0"),0)</f>
        <v>0</v>
      </c>
      <c r="J151" s="31"/>
      <c r="K151" s="31"/>
    </row>
    <row r="152" spans="1:11" ht="38.25" customHeight="1" x14ac:dyDescent="0.25">
      <c r="A152" s="58"/>
      <c r="B152" s="68" t="str">
        <f>B151</f>
        <v>6.1.1.2.</v>
      </c>
      <c r="C152" s="22" t="s">
        <v>59</v>
      </c>
      <c r="D152" s="29">
        <v>2019</v>
      </c>
      <c r="E152" s="69" t="s">
        <v>67</v>
      </c>
      <c r="F152" s="29">
        <f>SUMIF(D155:D164,"2019", F155:F164)</f>
        <v>0</v>
      </c>
      <c r="G152" s="24">
        <f>SUMIF(D155:D164,"2019", G155:G164)</f>
        <v>0</v>
      </c>
      <c r="H152" s="44">
        <f>SUMIF(D155:D164,"2019", H155:H164)</f>
        <v>0</v>
      </c>
      <c r="I152" s="31">
        <f>IFERROR(AVERAGEIF(I155:I548,"&lt;&gt;0"),0)</f>
        <v>0</v>
      </c>
      <c r="J152" s="31"/>
      <c r="K152" s="31"/>
    </row>
    <row r="153" spans="1:11" ht="38.25" customHeight="1" x14ac:dyDescent="0.25">
      <c r="A153" s="58"/>
      <c r="B153" s="68"/>
      <c r="C153" s="22" t="s">
        <v>59</v>
      </c>
      <c r="D153" s="29">
        <v>2020</v>
      </c>
      <c r="E153" s="70"/>
      <c r="F153" s="29">
        <f>SUMIF(D155:D164,"2020", F155:F164)</f>
        <v>0</v>
      </c>
      <c r="G153" s="24">
        <f>SUMIF(D155:D164,"2020", G155:G164)</f>
        <v>0</v>
      </c>
      <c r="H153" s="44">
        <f>SUMIF(D155:D164,"2020", H155:H164)</f>
        <v>0</v>
      </c>
      <c r="I153" s="31"/>
      <c r="J153" s="31">
        <f>IFERROR(AVERAGEIF(J155:J548,"&lt;&gt;0"),0)</f>
        <v>0</v>
      </c>
      <c r="K153" s="31"/>
    </row>
    <row r="154" spans="1:11" ht="38.25" customHeight="1" x14ac:dyDescent="0.25">
      <c r="A154" s="58"/>
      <c r="B154" s="68"/>
      <c r="C154" s="22" t="s">
        <v>59</v>
      </c>
      <c r="D154" s="29">
        <v>2021</v>
      </c>
      <c r="E154" s="71"/>
      <c r="F154" s="29">
        <f>SUMIF(D155:D164,"2021", F155:F164)</f>
        <v>0</v>
      </c>
      <c r="G154" s="24">
        <f>SUMIF(D155:D164,"2021", G155:G164)</f>
        <v>0</v>
      </c>
      <c r="H154" s="44">
        <f>SUMIF(D155:D164,"2021", H155:H164)</f>
        <v>0</v>
      </c>
      <c r="I154" s="31"/>
      <c r="J154" s="31"/>
      <c r="K154" s="31">
        <f>IFERROR(AVERAGEIF(K155:K548,"&lt;&gt;0"),0)</f>
        <v>0</v>
      </c>
    </row>
    <row r="155" spans="1:11" ht="18.75" hidden="1" x14ac:dyDescent="0.25">
      <c r="A155" s="59"/>
      <c r="B155" s="25" t="str">
        <f>B152</f>
        <v>6.1.1.2.</v>
      </c>
      <c r="C155" s="26"/>
      <c r="D155" s="27">
        <v>2019</v>
      </c>
      <c r="E155" s="27" t="str">
        <f>E152</f>
        <v>6(10)/0,4 кВ</v>
      </c>
      <c r="F155" s="27"/>
      <c r="G155" s="27"/>
      <c r="H155" s="27"/>
      <c r="I155" s="33" t="str">
        <f>IF(D155=2019,IFERROR($H155/$F155*1000," "),"Х")</f>
        <v xml:space="preserve"> </v>
      </c>
      <c r="J155" s="33" t="str">
        <f>IF(D155=2020,IFERROR(H155/F155*1000," "),"Х")</f>
        <v>Х</v>
      </c>
      <c r="K155" s="33" t="str">
        <f>IF(D155=2021,IFERROR(H155/F155*1000," "),"Х")</f>
        <v>Х</v>
      </c>
    </row>
    <row r="156" spans="1:11" ht="18.75" hidden="1" x14ac:dyDescent="0.25">
      <c r="A156" s="59"/>
      <c r="B156" s="25" t="str">
        <f>B155</f>
        <v>6.1.1.2.</v>
      </c>
      <c r="C156" s="26"/>
      <c r="D156" s="27">
        <v>2019</v>
      </c>
      <c r="E156" s="27" t="str">
        <f>E155</f>
        <v>6(10)/0,4 кВ</v>
      </c>
      <c r="F156" s="27"/>
      <c r="G156" s="27"/>
      <c r="H156" s="27"/>
      <c r="I156" s="33" t="str">
        <f t="shared" ref="I156:I159" si="111">IF(D156=2019,IFERROR($H156/$F156*1000," "),"Х")</f>
        <v xml:space="preserve"> </v>
      </c>
      <c r="J156" s="33" t="str">
        <f t="shared" ref="J156:J159" si="112">IF(D156=2020,IFERROR(H156/F156*1000," "),"Х")</f>
        <v>Х</v>
      </c>
      <c r="K156" s="33" t="str">
        <f t="shared" ref="K156:K159" si="113">IF(D156=2021,IFERROR(H156/F156*1000," "),"Х")</f>
        <v>Х</v>
      </c>
    </row>
    <row r="157" spans="1:11" ht="18.75" hidden="1" x14ac:dyDescent="0.25">
      <c r="A157" s="59"/>
      <c r="B157" s="25" t="str">
        <f t="shared" ref="B157:B159" si="114">B156</f>
        <v>6.1.1.2.</v>
      </c>
      <c r="C157" s="26"/>
      <c r="D157" s="27">
        <v>2020</v>
      </c>
      <c r="E157" s="27" t="str">
        <f t="shared" ref="E157:E159" si="115">E156</f>
        <v>6(10)/0,4 кВ</v>
      </c>
      <c r="F157" s="27"/>
      <c r="G157" s="27"/>
      <c r="H157" s="27"/>
      <c r="I157" s="33" t="str">
        <f t="shared" si="111"/>
        <v>Х</v>
      </c>
      <c r="J157" s="33" t="str">
        <f t="shared" si="112"/>
        <v xml:space="preserve"> </v>
      </c>
      <c r="K157" s="33" t="str">
        <f t="shared" si="113"/>
        <v>Х</v>
      </c>
    </row>
    <row r="158" spans="1:11" ht="18.75" hidden="1" x14ac:dyDescent="0.25">
      <c r="A158" s="59"/>
      <c r="B158" s="25" t="str">
        <f t="shared" si="114"/>
        <v>6.1.1.2.</v>
      </c>
      <c r="C158" s="26"/>
      <c r="D158" s="27">
        <v>2020</v>
      </c>
      <c r="E158" s="27" t="str">
        <f t="shared" si="115"/>
        <v>6(10)/0,4 кВ</v>
      </c>
      <c r="F158" s="27"/>
      <c r="G158" s="27"/>
      <c r="H158" s="27"/>
      <c r="I158" s="33" t="str">
        <f t="shared" si="111"/>
        <v>Х</v>
      </c>
      <c r="J158" s="33" t="str">
        <f t="shared" si="112"/>
        <v xml:space="preserve"> </v>
      </c>
      <c r="K158" s="33" t="str">
        <f t="shared" si="113"/>
        <v>Х</v>
      </c>
    </row>
    <row r="159" spans="1:11" ht="18.75" hidden="1" x14ac:dyDescent="0.25">
      <c r="A159" s="59"/>
      <c r="B159" s="25" t="str">
        <f t="shared" si="114"/>
        <v>6.1.1.2.</v>
      </c>
      <c r="C159" s="26"/>
      <c r="D159" s="27">
        <v>2020</v>
      </c>
      <c r="E159" s="27" t="str">
        <f t="shared" si="115"/>
        <v>6(10)/0,4 кВ</v>
      </c>
      <c r="F159" s="27"/>
      <c r="G159" s="27"/>
      <c r="H159" s="27"/>
      <c r="I159" s="33" t="str">
        <f t="shared" si="111"/>
        <v>Х</v>
      </c>
      <c r="J159" s="33" t="str">
        <f t="shared" si="112"/>
        <v xml:space="preserve"> </v>
      </c>
      <c r="K159" s="33" t="str">
        <f t="shared" si="113"/>
        <v>Х</v>
      </c>
    </row>
    <row r="160" spans="1:11" ht="18.75" hidden="1" x14ac:dyDescent="0.25">
      <c r="A160" s="59"/>
      <c r="B160" s="25" t="str">
        <f>B157</f>
        <v>6.1.1.2.</v>
      </c>
      <c r="C160" s="26"/>
      <c r="D160" s="27">
        <v>2019</v>
      </c>
      <c r="E160" s="27" t="str">
        <f>E157</f>
        <v>6(10)/0,4 кВ</v>
      </c>
      <c r="F160" s="27"/>
      <c r="G160" s="27"/>
      <c r="H160" s="27"/>
      <c r="I160" s="33" t="str">
        <f>IF(D160=2019,IFERROR($H160/$F160*1000," "),"Х")</f>
        <v xml:space="preserve"> </v>
      </c>
      <c r="J160" s="33" t="str">
        <f>IF(D160=2020,IFERROR(H160/F160*1000," "),"Х")</f>
        <v>Х</v>
      </c>
      <c r="K160" s="33" t="str">
        <f>IF(D160=2021,IFERROR(H160/F160*1000," "),"Х")</f>
        <v>Х</v>
      </c>
    </row>
    <row r="161" spans="1:11" ht="18.75" hidden="1" x14ac:dyDescent="0.25">
      <c r="A161" s="59"/>
      <c r="B161" s="25" t="str">
        <f>B160</f>
        <v>6.1.1.2.</v>
      </c>
      <c r="C161" s="26"/>
      <c r="D161" s="27">
        <v>2019</v>
      </c>
      <c r="E161" s="27" t="str">
        <f>E160</f>
        <v>6(10)/0,4 кВ</v>
      </c>
      <c r="F161" s="27"/>
      <c r="G161" s="27"/>
      <c r="H161" s="27"/>
      <c r="I161" s="33" t="str">
        <f t="shared" ref="I161:I164" si="116">IF(D161=2019,IFERROR($H161/$F161*1000," "),"Х")</f>
        <v xml:space="preserve"> </v>
      </c>
      <c r="J161" s="33" t="str">
        <f t="shared" ref="J161:J164" si="117">IF(D161=2020,IFERROR(H161/F161*1000," "),"Х")</f>
        <v>Х</v>
      </c>
      <c r="K161" s="33" t="str">
        <f t="shared" ref="K161:K164" si="118">IF(D161=2021,IFERROR(H161/F161*1000," "),"Х")</f>
        <v>Х</v>
      </c>
    </row>
    <row r="162" spans="1:11" ht="18.75" hidden="1" x14ac:dyDescent="0.25">
      <c r="A162" s="59"/>
      <c r="B162" s="25" t="str">
        <f t="shared" ref="B162:B164" si="119">B161</f>
        <v>6.1.1.2.</v>
      </c>
      <c r="C162" s="26"/>
      <c r="D162" s="27">
        <v>2020</v>
      </c>
      <c r="E162" s="27" t="str">
        <f t="shared" ref="E162:E164" si="120">E161</f>
        <v>6(10)/0,4 кВ</v>
      </c>
      <c r="F162" s="27"/>
      <c r="G162" s="27"/>
      <c r="H162" s="27"/>
      <c r="I162" s="33" t="str">
        <f t="shared" si="116"/>
        <v>Х</v>
      </c>
      <c r="J162" s="33" t="str">
        <f t="shared" si="117"/>
        <v xml:space="preserve"> </v>
      </c>
      <c r="K162" s="33" t="str">
        <f t="shared" si="118"/>
        <v>Х</v>
      </c>
    </row>
    <row r="163" spans="1:11" ht="18.75" hidden="1" x14ac:dyDescent="0.25">
      <c r="A163" s="59"/>
      <c r="B163" s="25" t="str">
        <f t="shared" si="119"/>
        <v>6.1.1.2.</v>
      </c>
      <c r="C163" s="26"/>
      <c r="D163" s="27">
        <v>2020</v>
      </c>
      <c r="E163" s="27" t="str">
        <f t="shared" si="120"/>
        <v>6(10)/0,4 кВ</v>
      </c>
      <c r="F163" s="27"/>
      <c r="G163" s="27"/>
      <c r="H163" s="27"/>
      <c r="I163" s="33" t="str">
        <f t="shared" si="116"/>
        <v>Х</v>
      </c>
      <c r="J163" s="33" t="str">
        <f t="shared" si="117"/>
        <v xml:space="preserve"> </v>
      </c>
      <c r="K163" s="33" t="str">
        <f t="shared" si="118"/>
        <v>Х</v>
      </c>
    </row>
    <row r="164" spans="1:11" ht="18.75" hidden="1" x14ac:dyDescent="0.25">
      <c r="A164" s="59"/>
      <c r="B164" s="25" t="str">
        <f t="shared" si="119"/>
        <v>6.1.1.2.</v>
      </c>
      <c r="C164" s="26"/>
      <c r="D164" s="27">
        <v>2020</v>
      </c>
      <c r="E164" s="27" t="str">
        <f t="shared" si="120"/>
        <v>6(10)/0,4 кВ</v>
      </c>
      <c r="F164" s="27"/>
      <c r="G164" s="27"/>
      <c r="H164" s="27"/>
      <c r="I164" s="33" t="str">
        <f t="shared" si="116"/>
        <v>Х</v>
      </c>
      <c r="J164" s="33" t="str">
        <f t="shared" si="117"/>
        <v xml:space="preserve"> </v>
      </c>
      <c r="K164" s="33" t="str">
        <f t="shared" si="118"/>
        <v>Х</v>
      </c>
    </row>
    <row r="165" spans="1:11" ht="33.75" customHeight="1" x14ac:dyDescent="0.25">
      <c r="A165" s="57"/>
      <c r="B165" s="67" t="s">
        <v>57</v>
      </c>
      <c r="C165" s="67"/>
      <c r="D165" s="67"/>
      <c r="E165" s="67"/>
      <c r="F165" s="67"/>
      <c r="G165" s="67"/>
      <c r="H165" s="67"/>
      <c r="I165" s="30"/>
      <c r="J165" s="30"/>
      <c r="K165" s="30"/>
    </row>
    <row r="166" spans="1:11" ht="51.95" customHeight="1" x14ac:dyDescent="0.25">
      <c r="A166" s="58"/>
      <c r="B166" s="34" t="s">
        <v>61</v>
      </c>
      <c r="C166" s="22" t="s">
        <v>60</v>
      </c>
      <c r="D166" s="29"/>
      <c r="E166" s="35"/>
      <c r="F166" s="29">
        <f>SUM(F167:F169)</f>
        <v>0</v>
      </c>
      <c r="G166" s="29">
        <f t="shared" ref="G166" si="121">SUM(G167:G169)</f>
        <v>0</v>
      </c>
      <c r="H166" s="44">
        <f t="shared" ref="H166" si="122">SUM(H167:H169)</f>
        <v>0</v>
      </c>
      <c r="I166" s="31">
        <f>IFERROR(AVERAGEIF(I169:I562,"&lt;&gt;0"),0)</f>
        <v>0</v>
      </c>
      <c r="J166" s="31"/>
      <c r="K166" s="31"/>
    </row>
    <row r="167" spans="1:11" ht="38.25" customHeight="1" x14ac:dyDescent="0.25">
      <c r="A167" s="58"/>
      <c r="B167" s="68" t="str">
        <f>B166</f>
        <v>7.2.4.2.</v>
      </c>
      <c r="C167" s="22" t="s">
        <v>59</v>
      </c>
      <c r="D167" s="29">
        <v>2019</v>
      </c>
      <c r="E167" s="69" t="s">
        <v>62</v>
      </c>
      <c r="F167" s="29">
        <f>SUMIF(D170:D179,"2019", F170:F179)</f>
        <v>0</v>
      </c>
      <c r="G167" s="24">
        <f>SUMIF(D170:D179,"2019", G170:G179)</f>
        <v>0</v>
      </c>
      <c r="H167" s="44">
        <f>SUMIF(D170:D179,"2019", H170:H179)</f>
        <v>0</v>
      </c>
      <c r="I167" s="31">
        <f>IFERROR(AVERAGEIF(I170:I563,"&lt;&gt;0"),0)</f>
        <v>0</v>
      </c>
      <c r="J167" s="31"/>
      <c r="K167" s="31"/>
    </row>
    <row r="168" spans="1:11" ht="38.25" customHeight="1" x14ac:dyDescent="0.25">
      <c r="A168" s="58"/>
      <c r="B168" s="68"/>
      <c r="C168" s="22" t="s">
        <v>59</v>
      </c>
      <c r="D168" s="29">
        <v>2020</v>
      </c>
      <c r="E168" s="70"/>
      <c r="F168" s="29">
        <f>SUMIF(D170:D179,"2020", F170:F179)</f>
        <v>0</v>
      </c>
      <c r="G168" s="24">
        <f>SUMIF(D170:D179,"2020", G170:G179)</f>
        <v>0</v>
      </c>
      <c r="H168" s="44">
        <f>SUMIF(D170:D179,"2020", H170:H179)</f>
        <v>0</v>
      </c>
      <c r="I168" s="31"/>
      <c r="J168" s="31">
        <f>IFERROR(AVERAGEIF(J170:J563,"&lt;&gt;0"),0)</f>
        <v>0</v>
      </c>
      <c r="K168" s="31"/>
    </row>
    <row r="169" spans="1:11" ht="38.25" customHeight="1" x14ac:dyDescent="0.25">
      <c r="A169" s="58"/>
      <c r="B169" s="68"/>
      <c r="C169" s="22" t="s">
        <v>59</v>
      </c>
      <c r="D169" s="29">
        <v>2021</v>
      </c>
      <c r="E169" s="71"/>
      <c r="F169" s="29">
        <f>SUMIF(D170:D179,"2021", F170:F179)</f>
        <v>0</v>
      </c>
      <c r="G169" s="24">
        <f>SUMIF(D170:D179,"2021", G170:G179)</f>
        <v>0</v>
      </c>
      <c r="H169" s="44">
        <f>SUMIF(D170:D179,"2021", H170:H179)</f>
        <v>0</v>
      </c>
      <c r="I169" s="31"/>
      <c r="J169" s="31"/>
      <c r="K169" s="31">
        <f>IFERROR(AVERAGEIF(K170:K563,"&lt;&gt;0"),0)</f>
        <v>0</v>
      </c>
    </row>
    <row r="170" spans="1:11" ht="18.75" hidden="1" x14ac:dyDescent="0.25">
      <c r="A170" s="59"/>
      <c r="B170" s="25" t="str">
        <f>B167</f>
        <v>7.2.4.2.</v>
      </c>
      <c r="C170" s="26"/>
      <c r="D170" s="27">
        <v>2019</v>
      </c>
      <c r="E170" s="27" t="str">
        <f>E167</f>
        <v>35/6(10) кВ</v>
      </c>
      <c r="F170" s="27"/>
      <c r="G170" s="27"/>
      <c r="H170" s="27"/>
      <c r="I170" s="33" t="str">
        <f>IF(D170=2019,IFERROR($H170/$F170*1000," "),"Х")</f>
        <v xml:space="preserve"> </v>
      </c>
      <c r="J170" s="33" t="str">
        <f>IF(D170=2020,IFERROR(H170/F170*1000," "),"Х")</f>
        <v>Х</v>
      </c>
      <c r="K170" s="33" t="str">
        <f>IF(D170=2021,IFERROR(H170/F170*1000," "),"Х")</f>
        <v>Х</v>
      </c>
    </row>
    <row r="171" spans="1:11" ht="18.75" hidden="1" x14ac:dyDescent="0.25">
      <c r="A171" s="59"/>
      <c r="B171" s="25" t="str">
        <f>B170</f>
        <v>7.2.4.2.</v>
      </c>
      <c r="C171" s="26"/>
      <c r="D171" s="27">
        <v>2019</v>
      </c>
      <c r="E171" s="27" t="str">
        <f>E170</f>
        <v>35/6(10) кВ</v>
      </c>
      <c r="F171" s="27"/>
      <c r="G171" s="27"/>
      <c r="H171" s="27"/>
      <c r="I171" s="33" t="str">
        <f t="shared" ref="I171:I174" si="123">IF(D171=2019,IFERROR($H171/$F171*1000," "),"Х")</f>
        <v xml:space="preserve"> </v>
      </c>
      <c r="J171" s="33" t="str">
        <f t="shared" ref="J171:J174" si="124">IF(D171=2020,IFERROR(H171/F171*1000," "),"Х")</f>
        <v>Х</v>
      </c>
      <c r="K171" s="33" t="str">
        <f t="shared" ref="K171:K174" si="125">IF(D171=2021,IFERROR(H171/F171*1000," "),"Х")</f>
        <v>Х</v>
      </c>
    </row>
    <row r="172" spans="1:11" ht="18.75" hidden="1" x14ac:dyDescent="0.25">
      <c r="A172" s="59"/>
      <c r="B172" s="25" t="str">
        <f t="shared" ref="B172:B174" si="126">B171</f>
        <v>7.2.4.2.</v>
      </c>
      <c r="C172" s="26"/>
      <c r="D172" s="27">
        <v>2020</v>
      </c>
      <c r="E172" s="27" t="str">
        <f t="shared" ref="E172:E174" si="127">E171</f>
        <v>35/6(10) кВ</v>
      </c>
      <c r="F172" s="27"/>
      <c r="G172" s="27"/>
      <c r="H172" s="27"/>
      <c r="I172" s="33" t="str">
        <f t="shared" si="123"/>
        <v>Х</v>
      </c>
      <c r="J172" s="33" t="str">
        <f t="shared" si="124"/>
        <v xml:space="preserve"> </v>
      </c>
      <c r="K172" s="33" t="str">
        <f t="shared" si="125"/>
        <v>Х</v>
      </c>
    </row>
    <row r="173" spans="1:11" ht="18.75" hidden="1" x14ac:dyDescent="0.25">
      <c r="A173" s="59"/>
      <c r="B173" s="25" t="str">
        <f t="shared" si="126"/>
        <v>7.2.4.2.</v>
      </c>
      <c r="C173" s="26"/>
      <c r="D173" s="27">
        <v>2020</v>
      </c>
      <c r="E173" s="27" t="str">
        <f t="shared" si="127"/>
        <v>35/6(10) кВ</v>
      </c>
      <c r="F173" s="27"/>
      <c r="G173" s="27"/>
      <c r="H173" s="27"/>
      <c r="I173" s="33" t="str">
        <f t="shared" si="123"/>
        <v>Х</v>
      </c>
      <c r="J173" s="33" t="str">
        <f t="shared" si="124"/>
        <v xml:space="preserve"> </v>
      </c>
      <c r="K173" s="33" t="str">
        <f t="shared" si="125"/>
        <v>Х</v>
      </c>
    </row>
    <row r="174" spans="1:11" ht="18.75" hidden="1" x14ac:dyDescent="0.25">
      <c r="A174" s="59"/>
      <c r="B174" s="25" t="str">
        <f t="shared" si="126"/>
        <v>7.2.4.2.</v>
      </c>
      <c r="C174" s="26"/>
      <c r="D174" s="27">
        <v>2020</v>
      </c>
      <c r="E174" s="27" t="str">
        <f t="shared" si="127"/>
        <v>35/6(10) кВ</v>
      </c>
      <c r="F174" s="27"/>
      <c r="G174" s="27"/>
      <c r="H174" s="27"/>
      <c r="I174" s="33" t="str">
        <f t="shared" si="123"/>
        <v>Х</v>
      </c>
      <c r="J174" s="33" t="str">
        <f t="shared" si="124"/>
        <v xml:space="preserve"> </v>
      </c>
      <c r="K174" s="33" t="str">
        <f t="shared" si="125"/>
        <v>Х</v>
      </c>
    </row>
    <row r="175" spans="1:11" ht="18.75" hidden="1" x14ac:dyDescent="0.25">
      <c r="A175" s="59"/>
      <c r="B175" s="25" t="str">
        <f>B172</f>
        <v>7.2.4.2.</v>
      </c>
      <c r="C175" s="26"/>
      <c r="D175" s="27">
        <v>2019</v>
      </c>
      <c r="E175" s="27" t="str">
        <f>E172</f>
        <v>35/6(10) кВ</v>
      </c>
      <c r="F175" s="27"/>
      <c r="G175" s="27"/>
      <c r="H175" s="27"/>
      <c r="I175" s="33" t="str">
        <f>IF(D175=2019,IFERROR($H175/$F175*1000," "),"Х")</f>
        <v xml:space="preserve"> </v>
      </c>
      <c r="J175" s="33" t="str">
        <f>IF(D175=2020,IFERROR(H175/F175*1000," "),"Х")</f>
        <v>Х</v>
      </c>
      <c r="K175" s="33" t="str">
        <f>IF(D175=2021,IFERROR(H175/F175*1000," "),"Х")</f>
        <v>Х</v>
      </c>
    </row>
    <row r="176" spans="1:11" ht="18.75" hidden="1" x14ac:dyDescent="0.25">
      <c r="A176" s="59"/>
      <c r="B176" s="25" t="str">
        <f>B175</f>
        <v>7.2.4.2.</v>
      </c>
      <c r="C176" s="26"/>
      <c r="D176" s="27">
        <v>2019</v>
      </c>
      <c r="E176" s="27" t="str">
        <f>E175</f>
        <v>35/6(10) кВ</v>
      </c>
      <c r="F176" s="27"/>
      <c r="G176" s="27"/>
      <c r="H176" s="27"/>
      <c r="I176" s="33" t="str">
        <f t="shared" ref="I176:I179" si="128">IF(D176=2019,IFERROR($H176/$F176*1000," "),"Х")</f>
        <v xml:space="preserve"> </v>
      </c>
      <c r="J176" s="33" t="str">
        <f t="shared" ref="J176:J179" si="129">IF(D176=2020,IFERROR(H176/F176*1000," "),"Х")</f>
        <v>Х</v>
      </c>
      <c r="K176" s="33" t="str">
        <f t="shared" ref="K176:K179" si="130">IF(D176=2021,IFERROR(H176/F176*1000," "),"Х")</f>
        <v>Х</v>
      </c>
    </row>
    <row r="177" spans="1:11" ht="18.75" hidden="1" x14ac:dyDescent="0.25">
      <c r="A177" s="59"/>
      <c r="B177" s="25" t="str">
        <f t="shared" ref="B177:B179" si="131">B176</f>
        <v>7.2.4.2.</v>
      </c>
      <c r="C177" s="26"/>
      <c r="D177" s="27">
        <v>2020</v>
      </c>
      <c r="E177" s="27" t="str">
        <f t="shared" ref="E177:E179" si="132">E176</f>
        <v>35/6(10) кВ</v>
      </c>
      <c r="F177" s="27"/>
      <c r="G177" s="27"/>
      <c r="H177" s="27"/>
      <c r="I177" s="33" t="str">
        <f t="shared" si="128"/>
        <v>Х</v>
      </c>
      <c r="J177" s="33" t="str">
        <f t="shared" si="129"/>
        <v xml:space="preserve"> </v>
      </c>
      <c r="K177" s="33" t="str">
        <f t="shared" si="130"/>
        <v>Х</v>
      </c>
    </row>
    <row r="178" spans="1:11" ht="18.75" hidden="1" x14ac:dyDescent="0.25">
      <c r="A178" s="59"/>
      <c r="B178" s="25" t="str">
        <f t="shared" si="131"/>
        <v>7.2.4.2.</v>
      </c>
      <c r="C178" s="26"/>
      <c r="D178" s="27">
        <v>2020</v>
      </c>
      <c r="E178" s="27" t="str">
        <f t="shared" si="132"/>
        <v>35/6(10) кВ</v>
      </c>
      <c r="F178" s="27"/>
      <c r="G178" s="27"/>
      <c r="H178" s="27"/>
      <c r="I178" s="33" t="str">
        <f t="shared" si="128"/>
        <v>Х</v>
      </c>
      <c r="J178" s="33" t="str">
        <f t="shared" si="129"/>
        <v xml:space="preserve"> </v>
      </c>
      <c r="K178" s="33" t="str">
        <f t="shared" si="130"/>
        <v>Х</v>
      </c>
    </row>
    <row r="179" spans="1:11" ht="18.75" hidden="1" x14ac:dyDescent="0.25">
      <c r="A179" s="59"/>
      <c r="B179" s="25" t="str">
        <f t="shared" si="131"/>
        <v>7.2.4.2.</v>
      </c>
      <c r="C179" s="26"/>
      <c r="D179" s="27">
        <v>2020</v>
      </c>
      <c r="E179" s="27" t="str">
        <f t="shared" si="132"/>
        <v>35/6(10) кВ</v>
      </c>
      <c r="F179" s="27"/>
      <c r="G179" s="27"/>
      <c r="H179" s="27"/>
      <c r="I179" s="33" t="str">
        <f t="shared" si="128"/>
        <v>Х</v>
      </c>
      <c r="J179" s="33" t="str">
        <f t="shared" si="129"/>
        <v xml:space="preserve"> </v>
      </c>
      <c r="K179" s="33" t="str">
        <f t="shared" si="130"/>
        <v>Х</v>
      </c>
    </row>
    <row r="180" spans="1:11" ht="51.95" customHeight="1" x14ac:dyDescent="0.25">
      <c r="A180" s="58"/>
      <c r="B180" s="36" t="s">
        <v>64</v>
      </c>
      <c r="C180" s="22" t="s">
        <v>63</v>
      </c>
      <c r="D180" s="29"/>
      <c r="E180" s="35"/>
      <c r="F180" s="29">
        <f>SUM(F181:F183)</f>
        <v>0</v>
      </c>
      <c r="G180" s="29">
        <f t="shared" ref="G180" si="133">SUM(G181:G183)</f>
        <v>0</v>
      </c>
      <c r="H180" s="44">
        <f t="shared" ref="H180" si="134">SUM(H181:H183)</f>
        <v>0</v>
      </c>
      <c r="I180" s="31">
        <f>IFERROR(AVERAGEIF(I183:I576,"&lt;&gt;0"),0)</f>
        <v>0</v>
      </c>
      <c r="J180" s="31"/>
      <c r="K180" s="31"/>
    </row>
    <row r="181" spans="1:11" ht="38.25" customHeight="1" x14ac:dyDescent="0.25">
      <c r="A181" s="58"/>
      <c r="B181" s="68" t="str">
        <f>B180</f>
        <v>7.2.10.1.</v>
      </c>
      <c r="C181" s="22" t="s">
        <v>59</v>
      </c>
      <c r="D181" s="29">
        <v>2019</v>
      </c>
      <c r="E181" s="69" t="s">
        <v>58</v>
      </c>
      <c r="F181" s="29">
        <f>SUMIF(D184:D193,"2019", F184:F193)</f>
        <v>0</v>
      </c>
      <c r="G181" s="24">
        <f>SUMIF(D184:D193,"2019", G184:G193)</f>
        <v>0</v>
      </c>
      <c r="H181" s="44">
        <f>SUMIF(D184:D193,"2019", H184:H193)</f>
        <v>0</v>
      </c>
      <c r="I181" s="31">
        <f>IFERROR(AVERAGEIF(I184:I577,"&lt;&gt;0"),0)</f>
        <v>0</v>
      </c>
      <c r="J181" s="31"/>
      <c r="K181" s="31"/>
    </row>
    <row r="182" spans="1:11" ht="38.25" customHeight="1" x14ac:dyDescent="0.25">
      <c r="A182" s="58"/>
      <c r="B182" s="68"/>
      <c r="C182" s="22" t="s">
        <v>59</v>
      </c>
      <c r="D182" s="29">
        <v>2020</v>
      </c>
      <c r="E182" s="70"/>
      <c r="F182" s="29">
        <f>SUMIF(D184:D193,"2020", F184:F193)</f>
        <v>0</v>
      </c>
      <c r="G182" s="24">
        <f>SUMIF(D184:D193,"2020", G184:G193)</f>
        <v>0</v>
      </c>
      <c r="H182" s="44">
        <f>SUMIF(D184:D193,"2020", H184:H193)</f>
        <v>0</v>
      </c>
      <c r="I182" s="31"/>
      <c r="J182" s="31">
        <f>IFERROR(AVERAGEIF(J184:J577,"&lt;&gt;0"),0)</f>
        <v>0</v>
      </c>
      <c r="K182" s="31"/>
    </row>
    <row r="183" spans="1:11" ht="38.25" customHeight="1" x14ac:dyDescent="0.25">
      <c r="A183" s="58"/>
      <c r="B183" s="68"/>
      <c r="C183" s="22" t="s">
        <v>59</v>
      </c>
      <c r="D183" s="29">
        <v>2021</v>
      </c>
      <c r="E183" s="71"/>
      <c r="F183" s="29">
        <f>SUMIF(D184:D193,"2021", F184:F193)</f>
        <v>0</v>
      </c>
      <c r="G183" s="24">
        <f>SUMIF(D184:D193,"2021", G184:G193)</f>
        <v>0</v>
      </c>
      <c r="H183" s="44">
        <f>SUMIF(D184:D193,"2021", H184:H193)</f>
        <v>0</v>
      </c>
      <c r="I183" s="31"/>
      <c r="J183" s="31"/>
      <c r="K183" s="31">
        <f>IFERROR(AVERAGEIF(K184:K577,"&lt;&gt;0"),0)</f>
        <v>0</v>
      </c>
    </row>
    <row r="184" spans="1:11" ht="18.75" hidden="1" x14ac:dyDescent="0.25">
      <c r="A184" s="59"/>
      <c r="B184" s="25" t="str">
        <f>B181</f>
        <v>7.2.10.1.</v>
      </c>
      <c r="C184" s="26"/>
      <c r="D184" s="27">
        <v>2019</v>
      </c>
      <c r="E184" s="27" t="str">
        <f>E181</f>
        <v>110/35 кВ</v>
      </c>
      <c r="F184" s="27"/>
      <c r="G184" s="27"/>
      <c r="H184" s="27"/>
      <c r="I184" s="33" t="str">
        <f>IF(D184=2019,IFERROR($H184/$F184*1000," "),"Х")</f>
        <v xml:space="preserve"> </v>
      </c>
      <c r="J184" s="33" t="str">
        <f>IF(D184=2020,IFERROR(H184/F184*1000," "),"Х")</f>
        <v>Х</v>
      </c>
      <c r="K184" s="33" t="str">
        <f>IF(D184=2021,IFERROR(H184/F184*1000," "),"Х")</f>
        <v>Х</v>
      </c>
    </row>
    <row r="185" spans="1:11" ht="18.75" hidden="1" x14ac:dyDescent="0.25">
      <c r="A185" s="59"/>
      <c r="B185" s="25" t="str">
        <f>B184</f>
        <v>7.2.10.1.</v>
      </c>
      <c r="C185" s="26"/>
      <c r="D185" s="27">
        <v>2019</v>
      </c>
      <c r="E185" s="27" t="str">
        <f>E184</f>
        <v>110/35 кВ</v>
      </c>
      <c r="F185" s="27"/>
      <c r="G185" s="27"/>
      <c r="H185" s="27"/>
      <c r="I185" s="33" t="str">
        <f t="shared" ref="I185:I188" si="135">IF(D185=2019,IFERROR($H185/$F185*1000," "),"Х")</f>
        <v xml:space="preserve"> </v>
      </c>
      <c r="J185" s="33" t="str">
        <f t="shared" ref="J185:J188" si="136">IF(D185=2020,IFERROR(H185/F185*1000," "),"Х")</f>
        <v>Х</v>
      </c>
      <c r="K185" s="33" t="str">
        <f t="shared" ref="K185:K188" si="137">IF(D185=2021,IFERROR(H185/F185*1000," "),"Х")</f>
        <v>Х</v>
      </c>
    </row>
    <row r="186" spans="1:11" ht="18.75" hidden="1" x14ac:dyDescent="0.25">
      <c r="A186" s="59"/>
      <c r="B186" s="25" t="str">
        <f t="shared" ref="B186:B188" si="138">B185</f>
        <v>7.2.10.1.</v>
      </c>
      <c r="C186" s="26"/>
      <c r="D186" s="27">
        <v>2020</v>
      </c>
      <c r="E186" s="27" t="str">
        <f t="shared" ref="E186:E188" si="139">E185</f>
        <v>110/35 кВ</v>
      </c>
      <c r="F186" s="27"/>
      <c r="G186" s="27"/>
      <c r="H186" s="27"/>
      <c r="I186" s="33" t="str">
        <f t="shared" si="135"/>
        <v>Х</v>
      </c>
      <c r="J186" s="33" t="str">
        <f t="shared" si="136"/>
        <v xml:space="preserve"> </v>
      </c>
      <c r="K186" s="33" t="str">
        <f t="shared" si="137"/>
        <v>Х</v>
      </c>
    </row>
    <row r="187" spans="1:11" ht="18.75" hidden="1" x14ac:dyDescent="0.25">
      <c r="A187" s="59"/>
      <c r="B187" s="25" t="str">
        <f t="shared" si="138"/>
        <v>7.2.10.1.</v>
      </c>
      <c r="C187" s="26"/>
      <c r="D187" s="27">
        <v>2020</v>
      </c>
      <c r="E187" s="27" t="str">
        <f t="shared" si="139"/>
        <v>110/35 кВ</v>
      </c>
      <c r="F187" s="27"/>
      <c r="G187" s="27"/>
      <c r="H187" s="27"/>
      <c r="I187" s="33" t="str">
        <f t="shared" si="135"/>
        <v>Х</v>
      </c>
      <c r="J187" s="33" t="str">
        <f t="shared" si="136"/>
        <v xml:space="preserve"> </v>
      </c>
      <c r="K187" s="33" t="str">
        <f t="shared" si="137"/>
        <v>Х</v>
      </c>
    </row>
    <row r="188" spans="1:11" ht="18.75" hidden="1" x14ac:dyDescent="0.25">
      <c r="A188" s="59"/>
      <c r="B188" s="25" t="str">
        <f t="shared" si="138"/>
        <v>7.2.10.1.</v>
      </c>
      <c r="C188" s="26"/>
      <c r="D188" s="27">
        <v>2020</v>
      </c>
      <c r="E188" s="27" t="str">
        <f t="shared" si="139"/>
        <v>110/35 кВ</v>
      </c>
      <c r="F188" s="27"/>
      <c r="G188" s="27"/>
      <c r="H188" s="27"/>
      <c r="I188" s="33" t="str">
        <f t="shared" si="135"/>
        <v>Х</v>
      </c>
      <c r="J188" s="33" t="str">
        <f t="shared" si="136"/>
        <v xml:space="preserve"> </v>
      </c>
      <c r="K188" s="33" t="str">
        <f t="shared" si="137"/>
        <v>Х</v>
      </c>
    </row>
    <row r="189" spans="1:11" ht="18.75" hidden="1" x14ac:dyDescent="0.25">
      <c r="A189" s="59"/>
      <c r="B189" s="25" t="str">
        <f>B186</f>
        <v>7.2.10.1.</v>
      </c>
      <c r="C189" s="26"/>
      <c r="D189" s="27">
        <v>2019</v>
      </c>
      <c r="E189" s="27" t="str">
        <f>E186</f>
        <v>110/35 кВ</v>
      </c>
      <c r="F189" s="27"/>
      <c r="G189" s="27"/>
      <c r="H189" s="27"/>
      <c r="I189" s="33" t="str">
        <f>IF(D189=2019,IFERROR($H189/$F189*1000," "),"Х")</f>
        <v xml:space="preserve"> </v>
      </c>
      <c r="J189" s="33" t="str">
        <f>IF(D189=2020,IFERROR(H189/F189*1000," "),"Х")</f>
        <v>Х</v>
      </c>
      <c r="K189" s="33" t="str">
        <f>IF(D189=2021,IFERROR(H189/F189*1000," "),"Х")</f>
        <v>Х</v>
      </c>
    </row>
    <row r="190" spans="1:11" ht="18.75" hidden="1" x14ac:dyDescent="0.25">
      <c r="A190" s="59"/>
      <c r="B190" s="25" t="str">
        <f>B189</f>
        <v>7.2.10.1.</v>
      </c>
      <c r="C190" s="26"/>
      <c r="D190" s="27">
        <v>2019</v>
      </c>
      <c r="E190" s="27" t="str">
        <f>E189</f>
        <v>110/35 кВ</v>
      </c>
      <c r="F190" s="27"/>
      <c r="G190" s="27"/>
      <c r="H190" s="27"/>
      <c r="I190" s="33" t="str">
        <f t="shared" ref="I190:I193" si="140">IF(D190=2019,IFERROR($H190/$F190*1000," "),"Х")</f>
        <v xml:space="preserve"> </v>
      </c>
      <c r="J190" s="33" t="str">
        <f t="shared" ref="J190:J193" si="141">IF(D190=2020,IFERROR(H190/F190*1000," "),"Х")</f>
        <v>Х</v>
      </c>
      <c r="K190" s="33" t="str">
        <f t="shared" ref="K190:K193" si="142">IF(D190=2021,IFERROR(H190/F190*1000," "),"Х")</f>
        <v>Х</v>
      </c>
    </row>
    <row r="191" spans="1:11" ht="18.75" hidden="1" x14ac:dyDescent="0.25">
      <c r="A191" s="59"/>
      <c r="B191" s="25" t="str">
        <f t="shared" ref="B191:B193" si="143">B190</f>
        <v>7.2.10.1.</v>
      </c>
      <c r="C191" s="26"/>
      <c r="D191" s="27">
        <v>2020</v>
      </c>
      <c r="E191" s="27" t="str">
        <f t="shared" ref="E191:E193" si="144">E190</f>
        <v>110/35 кВ</v>
      </c>
      <c r="F191" s="27"/>
      <c r="G191" s="27"/>
      <c r="H191" s="27"/>
      <c r="I191" s="33" t="str">
        <f t="shared" si="140"/>
        <v>Х</v>
      </c>
      <c r="J191" s="33" t="str">
        <f t="shared" si="141"/>
        <v xml:space="preserve"> </v>
      </c>
      <c r="K191" s="33" t="str">
        <f t="shared" si="142"/>
        <v>Х</v>
      </c>
    </row>
    <row r="192" spans="1:11" ht="18.75" hidden="1" x14ac:dyDescent="0.25">
      <c r="A192" s="59"/>
      <c r="B192" s="25" t="str">
        <f t="shared" si="143"/>
        <v>7.2.10.1.</v>
      </c>
      <c r="C192" s="26"/>
      <c r="D192" s="27">
        <v>2020</v>
      </c>
      <c r="E192" s="27" t="str">
        <f t="shared" si="144"/>
        <v>110/35 кВ</v>
      </c>
      <c r="F192" s="27"/>
      <c r="G192" s="27"/>
      <c r="H192" s="27"/>
      <c r="I192" s="33" t="str">
        <f t="shared" si="140"/>
        <v>Х</v>
      </c>
      <c r="J192" s="33" t="str">
        <f t="shared" si="141"/>
        <v xml:space="preserve"> </v>
      </c>
      <c r="K192" s="33" t="str">
        <f t="shared" si="142"/>
        <v>Х</v>
      </c>
    </row>
    <row r="193" spans="1:11" ht="18.75" hidden="1" x14ac:dyDescent="0.25">
      <c r="A193" s="59"/>
      <c r="B193" s="25" t="str">
        <f t="shared" si="143"/>
        <v>7.2.10.1.</v>
      </c>
      <c r="C193" s="26"/>
      <c r="D193" s="27">
        <v>2020</v>
      </c>
      <c r="E193" s="27" t="str">
        <f t="shared" si="144"/>
        <v>110/35 кВ</v>
      </c>
      <c r="F193" s="27"/>
      <c r="G193" s="27"/>
      <c r="H193" s="27"/>
      <c r="I193" s="33" t="str">
        <f t="shared" si="140"/>
        <v>Х</v>
      </c>
      <c r="J193" s="33" t="str">
        <f t="shared" si="141"/>
        <v xml:space="preserve"> </v>
      </c>
      <c r="K193" s="33" t="str">
        <f t="shared" si="142"/>
        <v>Х</v>
      </c>
    </row>
    <row r="194" spans="1:11" ht="33.75" customHeight="1" x14ac:dyDescent="0.25">
      <c r="A194" s="57"/>
      <c r="B194" s="67" t="s">
        <v>72</v>
      </c>
      <c r="C194" s="67"/>
      <c r="D194" s="67"/>
      <c r="E194" s="67"/>
      <c r="F194" s="67"/>
      <c r="G194" s="67"/>
      <c r="H194" s="67"/>
      <c r="I194" s="30"/>
      <c r="J194" s="30"/>
      <c r="K194" s="30"/>
    </row>
    <row r="195" spans="1:11" ht="51.95" customHeight="1" x14ac:dyDescent="0.25">
      <c r="A195" s="58"/>
      <c r="B195" s="34" t="s">
        <v>74</v>
      </c>
      <c r="C195" s="22" t="s">
        <v>73</v>
      </c>
      <c r="D195" s="29"/>
      <c r="E195" s="35"/>
      <c r="F195" s="29">
        <f>SUM(F196:F198)</f>
        <v>0</v>
      </c>
      <c r="G195" s="29">
        <f t="shared" ref="G195" si="145">SUM(G196:G198)</f>
        <v>0</v>
      </c>
      <c r="H195" s="44">
        <f t="shared" ref="H195" si="146">SUM(H196:H198)</f>
        <v>0</v>
      </c>
      <c r="I195" s="31">
        <f>IFERROR(AVERAGEIF(I198:I591,"&lt;&gt;0"),0)</f>
        <v>0</v>
      </c>
      <c r="J195" s="31"/>
      <c r="K195" s="31"/>
    </row>
    <row r="196" spans="1:11" ht="38.25" customHeight="1" x14ac:dyDescent="0.25">
      <c r="A196" s="58"/>
      <c r="B196" s="68" t="str">
        <f>B195</f>
        <v>8.1.1.</v>
      </c>
      <c r="C196" s="22" t="s">
        <v>59</v>
      </c>
      <c r="D196" s="29">
        <v>2019</v>
      </c>
      <c r="E196" s="69" t="s">
        <v>41</v>
      </c>
      <c r="F196" s="29">
        <f>SUMIF(D199:D208,"2019", F199:F208)</f>
        <v>0</v>
      </c>
      <c r="G196" s="24">
        <f>SUMIF(D199:D208,"2019", G199:G208)</f>
        <v>0</v>
      </c>
      <c r="H196" s="44">
        <f>SUMIF(D199:D208,"2019", H199:H208)</f>
        <v>0</v>
      </c>
      <c r="I196" s="31">
        <f>IFERROR(AVERAGEIF(I199:I592,"&lt;&gt;0"),0)</f>
        <v>0</v>
      </c>
      <c r="J196" s="31"/>
      <c r="K196" s="31"/>
    </row>
    <row r="197" spans="1:11" ht="38.25" customHeight="1" x14ac:dyDescent="0.25">
      <c r="A197" s="58"/>
      <c r="B197" s="68"/>
      <c r="C197" s="22" t="s">
        <v>59</v>
      </c>
      <c r="D197" s="29">
        <v>2020</v>
      </c>
      <c r="E197" s="70"/>
      <c r="F197" s="29">
        <f>SUMIF(D199:D208,"2020", F199:F208)</f>
        <v>0</v>
      </c>
      <c r="G197" s="24">
        <f>SUMIF(D199:D208,"2020", G199:G208)</f>
        <v>0</v>
      </c>
      <c r="H197" s="44">
        <f>SUMIF(D199:D208,"2020", H199:H208)</f>
        <v>0</v>
      </c>
      <c r="I197" s="31"/>
      <c r="J197" s="31">
        <f>IFERROR(AVERAGEIF(J199:J592,"&lt;&gt;0"),0)</f>
        <v>0</v>
      </c>
      <c r="K197" s="31"/>
    </row>
    <row r="198" spans="1:11" ht="38.25" customHeight="1" x14ac:dyDescent="0.25">
      <c r="A198" s="58"/>
      <c r="B198" s="68"/>
      <c r="C198" s="22" t="s">
        <v>59</v>
      </c>
      <c r="D198" s="29">
        <v>2021</v>
      </c>
      <c r="E198" s="71"/>
      <c r="F198" s="29">
        <f>SUMIF(D199:D208,"2021", F199:F208)</f>
        <v>0</v>
      </c>
      <c r="G198" s="24">
        <f>SUMIF(D199:D208,"2021", G199:G208)</f>
        <v>0</v>
      </c>
      <c r="H198" s="44">
        <f>SUMIF(D199:D208,"2021", H199:H208)</f>
        <v>0</v>
      </c>
      <c r="I198" s="31"/>
      <c r="J198" s="31"/>
      <c r="K198" s="31">
        <f>IFERROR(AVERAGEIF(K199:K592,"&lt;&gt;0"),0)</f>
        <v>0</v>
      </c>
    </row>
    <row r="199" spans="1:11" ht="31.5" hidden="1" x14ac:dyDescent="0.25">
      <c r="A199" s="59"/>
      <c r="B199" s="25" t="str">
        <f>B196</f>
        <v>8.1.1.</v>
      </c>
      <c r="C199" s="26"/>
      <c r="D199" s="27">
        <v>2019</v>
      </c>
      <c r="E199" s="27" t="str">
        <f>E196</f>
        <v>0,4 кВ и ниже</v>
      </c>
      <c r="F199" s="27"/>
      <c r="G199" s="27"/>
      <c r="H199" s="27"/>
      <c r="I199" s="33" t="str">
        <f>IF(D199=2019,IFERROR($H199/$F199*1000," "),"Х")</f>
        <v xml:space="preserve"> </v>
      </c>
      <c r="J199" s="33" t="str">
        <f>IF(D199=2020,IFERROR(H199/F199*1000," "),"Х")</f>
        <v>Х</v>
      </c>
      <c r="K199" s="33" t="str">
        <f>IF(D199=2021,IFERROR(H199/F199*1000," "),"Х")</f>
        <v>Х</v>
      </c>
    </row>
    <row r="200" spans="1:11" ht="31.5" hidden="1" x14ac:dyDescent="0.25">
      <c r="A200" s="59"/>
      <c r="B200" s="25" t="str">
        <f>B199</f>
        <v>8.1.1.</v>
      </c>
      <c r="C200" s="26"/>
      <c r="D200" s="27">
        <v>2019</v>
      </c>
      <c r="E200" s="27" t="str">
        <f>E199</f>
        <v>0,4 кВ и ниже</v>
      </c>
      <c r="F200" s="27"/>
      <c r="G200" s="27"/>
      <c r="H200" s="27"/>
      <c r="I200" s="33" t="str">
        <f t="shared" ref="I200:I203" si="147">IF(D200=2019,IFERROR($H200/$F200*1000," "),"Х")</f>
        <v xml:space="preserve"> </v>
      </c>
      <c r="J200" s="33" t="str">
        <f t="shared" ref="J200:J203" si="148">IF(D200=2020,IFERROR(H200/F200*1000," "),"Х")</f>
        <v>Х</v>
      </c>
      <c r="K200" s="33" t="str">
        <f t="shared" ref="K200:K203" si="149">IF(D200=2021,IFERROR(H200/F200*1000," "),"Х")</f>
        <v>Х</v>
      </c>
    </row>
    <row r="201" spans="1:11" ht="31.5" hidden="1" x14ac:dyDescent="0.25">
      <c r="A201" s="59"/>
      <c r="B201" s="25" t="str">
        <f t="shared" ref="B201:B203" si="150">B200</f>
        <v>8.1.1.</v>
      </c>
      <c r="C201" s="26"/>
      <c r="D201" s="27">
        <v>2020</v>
      </c>
      <c r="E201" s="27" t="str">
        <f t="shared" ref="E201:E203" si="151">E200</f>
        <v>0,4 кВ и ниже</v>
      </c>
      <c r="F201" s="27"/>
      <c r="G201" s="27"/>
      <c r="H201" s="27"/>
      <c r="I201" s="33" t="str">
        <f t="shared" si="147"/>
        <v>Х</v>
      </c>
      <c r="J201" s="33" t="str">
        <f t="shared" si="148"/>
        <v xml:space="preserve"> </v>
      </c>
      <c r="K201" s="33" t="str">
        <f t="shared" si="149"/>
        <v>Х</v>
      </c>
    </row>
    <row r="202" spans="1:11" ht="31.5" hidden="1" x14ac:dyDescent="0.25">
      <c r="A202" s="59"/>
      <c r="B202" s="25" t="str">
        <f t="shared" si="150"/>
        <v>8.1.1.</v>
      </c>
      <c r="C202" s="26"/>
      <c r="D202" s="27">
        <v>2020</v>
      </c>
      <c r="E202" s="27" t="str">
        <f t="shared" si="151"/>
        <v>0,4 кВ и ниже</v>
      </c>
      <c r="F202" s="27"/>
      <c r="G202" s="27"/>
      <c r="H202" s="27"/>
      <c r="I202" s="33" t="str">
        <f t="shared" si="147"/>
        <v>Х</v>
      </c>
      <c r="J202" s="33" t="str">
        <f t="shared" si="148"/>
        <v xml:space="preserve"> </v>
      </c>
      <c r="K202" s="33" t="str">
        <f t="shared" si="149"/>
        <v>Х</v>
      </c>
    </row>
    <row r="203" spans="1:11" ht="31.5" hidden="1" x14ac:dyDescent="0.25">
      <c r="A203" s="59"/>
      <c r="B203" s="25" t="str">
        <f t="shared" si="150"/>
        <v>8.1.1.</v>
      </c>
      <c r="C203" s="26"/>
      <c r="D203" s="27">
        <v>2020</v>
      </c>
      <c r="E203" s="27" t="str">
        <f t="shared" si="151"/>
        <v>0,4 кВ и ниже</v>
      </c>
      <c r="F203" s="27"/>
      <c r="G203" s="27"/>
      <c r="H203" s="27"/>
      <c r="I203" s="33" t="str">
        <f t="shared" si="147"/>
        <v>Х</v>
      </c>
      <c r="J203" s="33" t="str">
        <f t="shared" si="148"/>
        <v xml:space="preserve"> </v>
      </c>
      <c r="K203" s="33" t="str">
        <f t="shared" si="149"/>
        <v>Х</v>
      </c>
    </row>
    <row r="204" spans="1:11" ht="31.5" hidden="1" x14ac:dyDescent="0.25">
      <c r="A204" s="59"/>
      <c r="B204" s="25" t="str">
        <f>B201</f>
        <v>8.1.1.</v>
      </c>
      <c r="C204" s="26"/>
      <c r="D204" s="27">
        <v>2019</v>
      </c>
      <c r="E204" s="27" t="str">
        <f>E201</f>
        <v>0,4 кВ и ниже</v>
      </c>
      <c r="F204" s="27"/>
      <c r="G204" s="27"/>
      <c r="H204" s="27"/>
      <c r="I204" s="33" t="str">
        <f>IF(D204=2019,IFERROR($H204/$F204*1000," "),"Х")</f>
        <v xml:space="preserve"> </v>
      </c>
      <c r="J204" s="33" t="str">
        <f>IF(D204=2020,IFERROR(H204/F204*1000," "),"Х")</f>
        <v>Х</v>
      </c>
      <c r="K204" s="33" t="str">
        <f>IF(D204=2021,IFERROR(H204/F204*1000," "),"Х")</f>
        <v>Х</v>
      </c>
    </row>
    <row r="205" spans="1:11" ht="31.5" hidden="1" x14ac:dyDescent="0.25">
      <c r="A205" s="59"/>
      <c r="B205" s="25" t="str">
        <f>B204</f>
        <v>8.1.1.</v>
      </c>
      <c r="C205" s="26"/>
      <c r="D205" s="27">
        <v>2019</v>
      </c>
      <c r="E205" s="27" t="str">
        <f>E204</f>
        <v>0,4 кВ и ниже</v>
      </c>
      <c r="F205" s="27"/>
      <c r="G205" s="27"/>
      <c r="H205" s="27"/>
      <c r="I205" s="33" t="str">
        <f t="shared" ref="I205:I208" si="152">IF(D205=2019,IFERROR($H205/$F205*1000," "),"Х")</f>
        <v xml:space="preserve"> </v>
      </c>
      <c r="J205" s="33" t="str">
        <f t="shared" ref="J205:J208" si="153">IF(D205=2020,IFERROR(H205/F205*1000," "),"Х")</f>
        <v>Х</v>
      </c>
      <c r="K205" s="33" t="str">
        <f t="shared" ref="K205:K208" si="154">IF(D205=2021,IFERROR(H205/F205*1000," "),"Х")</f>
        <v>Х</v>
      </c>
    </row>
    <row r="206" spans="1:11" ht="31.5" hidden="1" x14ac:dyDescent="0.25">
      <c r="A206" s="59"/>
      <c r="B206" s="25" t="str">
        <f t="shared" ref="B206:B208" si="155">B205</f>
        <v>8.1.1.</v>
      </c>
      <c r="C206" s="26"/>
      <c r="D206" s="27">
        <v>2020</v>
      </c>
      <c r="E206" s="27" t="str">
        <f t="shared" ref="E206:E208" si="156">E205</f>
        <v>0,4 кВ и ниже</v>
      </c>
      <c r="F206" s="27"/>
      <c r="G206" s="27"/>
      <c r="H206" s="27"/>
      <c r="I206" s="33" t="str">
        <f t="shared" si="152"/>
        <v>Х</v>
      </c>
      <c r="J206" s="33" t="str">
        <f t="shared" si="153"/>
        <v xml:space="preserve"> </v>
      </c>
      <c r="K206" s="33" t="str">
        <f t="shared" si="154"/>
        <v>Х</v>
      </c>
    </row>
    <row r="207" spans="1:11" ht="31.5" hidden="1" x14ac:dyDescent="0.25">
      <c r="A207" s="59"/>
      <c r="B207" s="25" t="str">
        <f t="shared" si="155"/>
        <v>8.1.1.</v>
      </c>
      <c r="C207" s="26"/>
      <c r="D207" s="27">
        <v>2020</v>
      </c>
      <c r="E207" s="27" t="str">
        <f t="shared" si="156"/>
        <v>0,4 кВ и ниже</v>
      </c>
      <c r="F207" s="27"/>
      <c r="G207" s="27"/>
      <c r="H207" s="27"/>
      <c r="I207" s="33" t="str">
        <f t="shared" si="152"/>
        <v>Х</v>
      </c>
      <c r="J207" s="33" t="str">
        <f t="shared" si="153"/>
        <v xml:space="preserve"> </v>
      </c>
      <c r="K207" s="33" t="str">
        <f t="shared" si="154"/>
        <v>Х</v>
      </c>
    </row>
    <row r="208" spans="1:11" ht="31.5" hidden="1" x14ac:dyDescent="0.25">
      <c r="A208" s="59"/>
      <c r="B208" s="25" t="str">
        <f t="shared" si="155"/>
        <v>8.1.1.</v>
      </c>
      <c r="C208" s="26"/>
      <c r="D208" s="27">
        <v>2020</v>
      </c>
      <c r="E208" s="27" t="str">
        <f t="shared" si="156"/>
        <v>0,4 кВ и ниже</v>
      </c>
      <c r="F208" s="27"/>
      <c r="G208" s="27"/>
      <c r="H208" s="27"/>
      <c r="I208" s="33" t="str">
        <f t="shared" si="152"/>
        <v>Х</v>
      </c>
      <c r="J208" s="33" t="str">
        <f t="shared" si="153"/>
        <v xml:space="preserve"> </v>
      </c>
      <c r="K208" s="33" t="str">
        <f t="shared" si="154"/>
        <v>Х</v>
      </c>
    </row>
    <row r="209" spans="1:11" ht="51.95" customHeight="1" x14ac:dyDescent="0.25">
      <c r="A209" s="58"/>
      <c r="B209" s="36" t="s">
        <v>74</v>
      </c>
      <c r="C209" s="22" t="s">
        <v>73</v>
      </c>
      <c r="D209" s="29"/>
      <c r="E209" s="35"/>
      <c r="F209" s="29">
        <f>SUM(F210:F212)</f>
        <v>0</v>
      </c>
      <c r="G209" s="29">
        <f t="shared" ref="G209" si="157">SUM(G210:G212)</f>
        <v>0</v>
      </c>
      <c r="H209" s="44">
        <f t="shared" ref="H209" si="158">SUM(H210:H212)</f>
        <v>0</v>
      </c>
      <c r="I209" s="31">
        <f>IFERROR(AVERAGEIF(I212:I605,"&lt;&gt;0"),0)</f>
        <v>0</v>
      </c>
      <c r="J209" s="31"/>
      <c r="K209" s="31"/>
    </row>
    <row r="210" spans="1:11" ht="38.25" customHeight="1" x14ac:dyDescent="0.25">
      <c r="A210" s="58"/>
      <c r="B210" s="68" t="str">
        <f>B209</f>
        <v>8.1.1.</v>
      </c>
      <c r="C210" s="22" t="s">
        <v>59</v>
      </c>
      <c r="D210" s="29">
        <v>2019</v>
      </c>
      <c r="E210" s="69" t="s">
        <v>42</v>
      </c>
      <c r="F210" s="29">
        <f>SUMIF(D213:D222,"2019", F213:F222)</f>
        <v>0</v>
      </c>
      <c r="G210" s="24">
        <f>SUMIF(D213:D222,"2019", G213:G222)</f>
        <v>0</v>
      </c>
      <c r="H210" s="44">
        <f>SUMIF(D213:D222,"2019", H213:H222)</f>
        <v>0</v>
      </c>
      <c r="I210" s="31">
        <f>IFERROR(AVERAGEIF(I213:I606,"&lt;&gt;0"),0)</f>
        <v>0</v>
      </c>
      <c r="J210" s="31"/>
      <c r="K210" s="31"/>
    </row>
    <row r="211" spans="1:11" ht="38.25" customHeight="1" x14ac:dyDescent="0.25">
      <c r="A211" s="58"/>
      <c r="B211" s="68"/>
      <c r="C211" s="22" t="s">
        <v>59</v>
      </c>
      <c r="D211" s="29">
        <v>2020</v>
      </c>
      <c r="E211" s="70"/>
      <c r="F211" s="29">
        <f>SUMIF(D213:D222,"2020", F213:F222)</f>
        <v>0</v>
      </c>
      <c r="G211" s="24">
        <f>SUMIF(D213:D222,"2020", G213:G222)</f>
        <v>0</v>
      </c>
      <c r="H211" s="44">
        <f>SUMIF(D213:D222,"2020", H213:H222)</f>
        <v>0</v>
      </c>
      <c r="I211" s="31"/>
      <c r="J211" s="31">
        <f>IFERROR(AVERAGEIF(J213:J606,"&lt;&gt;0"),0)</f>
        <v>0</v>
      </c>
      <c r="K211" s="31"/>
    </row>
    <row r="212" spans="1:11" ht="38.25" customHeight="1" x14ac:dyDescent="0.25">
      <c r="A212" s="58"/>
      <c r="B212" s="68"/>
      <c r="C212" s="22" t="s">
        <v>59</v>
      </c>
      <c r="D212" s="29">
        <v>2021</v>
      </c>
      <c r="E212" s="71"/>
      <c r="F212" s="29">
        <f>SUMIF(D213:D222,"2021", F213:F222)</f>
        <v>0</v>
      </c>
      <c r="G212" s="24">
        <f>SUMIF(D213:D222,"2021", G213:G222)</f>
        <v>0</v>
      </c>
      <c r="H212" s="44">
        <f>SUMIF(D213:D222,"2021", H213:H222)</f>
        <v>0</v>
      </c>
      <c r="I212" s="31"/>
      <c r="J212" s="31"/>
      <c r="K212" s="31">
        <f>IFERROR(AVERAGEIF(K213:K606,"&lt;&gt;0"),0)</f>
        <v>0</v>
      </c>
    </row>
    <row r="213" spans="1:11" ht="18.75" hidden="1" x14ac:dyDescent="0.25">
      <c r="A213" s="59"/>
      <c r="B213" s="25" t="str">
        <f>B210</f>
        <v>8.1.1.</v>
      </c>
      <c r="C213" s="26"/>
      <c r="D213" s="27">
        <v>2019</v>
      </c>
      <c r="E213" s="27" t="str">
        <f>E210</f>
        <v>1-20 кВ</v>
      </c>
      <c r="F213" s="27"/>
      <c r="G213" s="27"/>
      <c r="H213" s="27"/>
      <c r="I213" s="33" t="str">
        <f>IF(D213=2019,IFERROR($H213/$F213*1000," "),"Х")</f>
        <v xml:space="preserve"> </v>
      </c>
      <c r="J213" s="33" t="str">
        <f>IF(D213=2020,IFERROR(H213/F213*1000," "),"Х")</f>
        <v>Х</v>
      </c>
      <c r="K213" s="33" t="str">
        <f>IF(D213=2021,IFERROR(H213/F213*1000," "),"Х")</f>
        <v>Х</v>
      </c>
    </row>
    <row r="214" spans="1:11" ht="18.75" hidden="1" x14ac:dyDescent="0.25">
      <c r="A214" s="59"/>
      <c r="B214" s="25" t="str">
        <f>B213</f>
        <v>8.1.1.</v>
      </c>
      <c r="C214" s="26"/>
      <c r="D214" s="27">
        <v>2019</v>
      </c>
      <c r="E214" s="27" t="str">
        <f>E213</f>
        <v>1-20 кВ</v>
      </c>
      <c r="F214" s="27"/>
      <c r="G214" s="27"/>
      <c r="H214" s="27"/>
      <c r="I214" s="33" t="str">
        <f t="shared" ref="I214:I217" si="159">IF(D214=2019,IFERROR($H214/$F214*1000," "),"Х")</f>
        <v xml:space="preserve"> </v>
      </c>
      <c r="J214" s="33" t="str">
        <f t="shared" ref="J214:J217" si="160">IF(D214=2020,IFERROR(H214/F214*1000," "),"Х")</f>
        <v>Х</v>
      </c>
      <c r="K214" s="33" t="str">
        <f t="shared" ref="K214:K217" si="161">IF(D214=2021,IFERROR(H214/F214*1000," "),"Х")</f>
        <v>Х</v>
      </c>
    </row>
    <row r="215" spans="1:11" ht="18.75" hidden="1" x14ac:dyDescent="0.25">
      <c r="A215" s="59"/>
      <c r="B215" s="25" t="str">
        <f t="shared" ref="B215:B217" si="162">B214</f>
        <v>8.1.1.</v>
      </c>
      <c r="C215" s="26"/>
      <c r="D215" s="27">
        <v>2020</v>
      </c>
      <c r="E215" s="27" t="str">
        <f t="shared" ref="E215:E217" si="163">E214</f>
        <v>1-20 кВ</v>
      </c>
      <c r="F215" s="27"/>
      <c r="G215" s="27"/>
      <c r="H215" s="27"/>
      <c r="I215" s="33" t="str">
        <f t="shared" si="159"/>
        <v>Х</v>
      </c>
      <c r="J215" s="33" t="str">
        <f t="shared" si="160"/>
        <v xml:space="preserve"> </v>
      </c>
      <c r="K215" s="33" t="str">
        <f t="shared" si="161"/>
        <v>Х</v>
      </c>
    </row>
    <row r="216" spans="1:11" ht="18.75" hidden="1" x14ac:dyDescent="0.25">
      <c r="A216" s="59"/>
      <c r="B216" s="25" t="str">
        <f t="shared" si="162"/>
        <v>8.1.1.</v>
      </c>
      <c r="C216" s="26"/>
      <c r="D216" s="27">
        <v>2020</v>
      </c>
      <c r="E216" s="27" t="str">
        <f t="shared" si="163"/>
        <v>1-20 кВ</v>
      </c>
      <c r="F216" s="27"/>
      <c r="G216" s="27"/>
      <c r="H216" s="27"/>
      <c r="I216" s="33" t="str">
        <f t="shared" si="159"/>
        <v>Х</v>
      </c>
      <c r="J216" s="33" t="str">
        <f t="shared" si="160"/>
        <v xml:space="preserve"> </v>
      </c>
      <c r="K216" s="33" t="str">
        <f t="shared" si="161"/>
        <v>Х</v>
      </c>
    </row>
    <row r="217" spans="1:11" ht="18.75" hidden="1" x14ac:dyDescent="0.25">
      <c r="A217" s="59"/>
      <c r="B217" s="25" t="str">
        <f t="shared" si="162"/>
        <v>8.1.1.</v>
      </c>
      <c r="C217" s="26"/>
      <c r="D217" s="27">
        <v>2020</v>
      </c>
      <c r="E217" s="27" t="str">
        <f t="shared" si="163"/>
        <v>1-20 кВ</v>
      </c>
      <c r="F217" s="27"/>
      <c r="G217" s="27"/>
      <c r="H217" s="27"/>
      <c r="I217" s="33" t="str">
        <f t="shared" si="159"/>
        <v>Х</v>
      </c>
      <c r="J217" s="33" t="str">
        <f t="shared" si="160"/>
        <v xml:space="preserve"> </v>
      </c>
      <c r="K217" s="33" t="str">
        <f t="shared" si="161"/>
        <v>Х</v>
      </c>
    </row>
    <row r="218" spans="1:11" ht="18.75" hidden="1" x14ac:dyDescent="0.25">
      <c r="A218" s="59"/>
      <c r="B218" s="25" t="str">
        <f>B215</f>
        <v>8.1.1.</v>
      </c>
      <c r="C218" s="26"/>
      <c r="D218" s="27">
        <v>2019</v>
      </c>
      <c r="E218" s="27" t="str">
        <f>E215</f>
        <v>1-20 кВ</v>
      </c>
      <c r="F218" s="27"/>
      <c r="G218" s="27"/>
      <c r="H218" s="27"/>
      <c r="I218" s="33" t="str">
        <f>IF(D218=2019,IFERROR($H218/$F218*1000," "),"Х")</f>
        <v xml:space="preserve"> </v>
      </c>
      <c r="J218" s="33" t="str">
        <f>IF(D218=2020,IFERROR(H218/F218*1000," "),"Х")</f>
        <v>Х</v>
      </c>
      <c r="K218" s="33" t="str">
        <f>IF(D218=2021,IFERROR(H218/F218*1000," "),"Х")</f>
        <v>Х</v>
      </c>
    </row>
    <row r="219" spans="1:11" ht="18.75" hidden="1" x14ac:dyDescent="0.25">
      <c r="A219" s="59"/>
      <c r="B219" s="25" t="str">
        <f>B218</f>
        <v>8.1.1.</v>
      </c>
      <c r="C219" s="26"/>
      <c r="D219" s="27">
        <v>2019</v>
      </c>
      <c r="E219" s="27" t="str">
        <f>E218</f>
        <v>1-20 кВ</v>
      </c>
      <c r="F219" s="27"/>
      <c r="G219" s="27"/>
      <c r="H219" s="27"/>
      <c r="I219" s="33" t="str">
        <f t="shared" ref="I219:I222" si="164">IF(D219=2019,IFERROR($H219/$F219*1000," "),"Х")</f>
        <v xml:space="preserve"> </v>
      </c>
      <c r="J219" s="33" t="str">
        <f t="shared" ref="J219:J222" si="165">IF(D219=2020,IFERROR(H219/F219*1000," "),"Х")</f>
        <v>Х</v>
      </c>
      <c r="K219" s="33" t="str">
        <f t="shared" ref="K219:K222" si="166">IF(D219=2021,IFERROR(H219/F219*1000," "),"Х")</f>
        <v>Х</v>
      </c>
    </row>
    <row r="220" spans="1:11" ht="18.75" hidden="1" x14ac:dyDescent="0.25">
      <c r="A220" s="59"/>
      <c r="B220" s="25" t="str">
        <f t="shared" ref="B220:B222" si="167">B219</f>
        <v>8.1.1.</v>
      </c>
      <c r="C220" s="26"/>
      <c r="D220" s="27">
        <v>2020</v>
      </c>
      <c r="E220" s="27" t="str">
        <f t="shared" ref="E220:E222" si="168">E219</f>
        <v>1-20 кВ</v>
      </c>
      <c r="F220" s="27"/>
      <c r="G220" s="27"/>
      <c r="H220" s="27"/>
      <c r="I220" s="33" t="str">
        <f t="shared" si="164"/>
        <v>Х</v>
      </c>
      <c r="J220" s="33" t="str">
        <f t="shared" si="165"/>
        <v xml:space="preserve"> </v>
      </c>
      <c r="K220" s="33" t="str">
        <f t="shared" si="166"/>
        <v>Х</v>
      </c>
    </row>
    <row r="221" spans="1:11" ht="18.75" hidden="1" x14ac:dyDescent="0.25">
      <c r="A221" s="59"/>
      <c r="B221" s="25" t="str">
        <f t="shared" si="167"/>
        <v>8.1.1.</v>
      </c>
      <c r="C221" s="26"/>
      <c r="D221" s="27">
        <v>2020</v>
      </c>
      <c r="E221" s="27" t="str">
        <f t="shared" si="168"/>
        <v>1-20 кВ</v>
      </c>
      <c r="F221" s="27"/>
      <c r="G221" s="27"/>
      <c r="H221" s="27"/>
      <c r="I221" s="33" t="str">
        <f t="shared" si="164"/>
        <v>Х</v>
      </c>
      <c r="J221" s="33" t="str">
        <f t="shared" si="165"/>
        <v xml:space="preserve"> </v>
      </c>
      <c r="K221" s="33" t="str">
        <f t="shared" si="166"/>
        <v>Х</v>
      </c>
    </row>
    <row r="222" spans="1:11" ht="18.75" hidden="1" x14ac:dyDescent="0.25">
      <c r="A222" s="59"/>
      <c r="B222" s="25" t="str">
        <f t="shared" si="167"/>
        <v>8.1.1.</v>
      </c>
      <c r="C222" s="26"/>
      <c r="D222" s="27">
        <v>2020</v>
      </c>
      <c r="E222" s="27" t="str">
        <f t="shared" si="168"/>
        <v>1-20 кВ</v>
      </c>
      <c r="F222" s="27"/>
      <c r="G222" s="27"/>
      <c r="H222" s="27"/>
      <c r="I222" s="33" t="str">
        <f t="shared" si="164"/>
        <v>Х</v>
      </c>
      <c r="J222" s="33" t="str">
        <f t="shared" si="165"/>
        <v xml:space="preserve"> </v>
      </c>
      <c r="K222" s="33" t="str">
        <f t="shared" si="166"/>
        <v>Х</v>
      </c>
    </row>
    <row r="223" spans="1:11" ht="51.95" customHeight="1" x14ac:dyDescent="0.25">
      <c r="A223" s="58"/>
      <c r="B223" s="34" t="s">
        <v>76</v>
      </c>
      <c r="C223" s="22" t="s">
        <v>75</v>
      </c>
      <c r="D223" s="29"/>
      <c r="E223" s="35"/>
      <c r="F223" s="29">
        <f>SUM(F224:F226)</f>
        <v>0</v>
      </c>
      <c r="G223" s="29">
        <f t="shared" ref="G223" si="169">SUM(G224:G226)</f>
        <v>0</v>
      </c>
      <c r="H223" s="44">
        <f t="shared" ref="H223" si="170">SUM(H224:H226)</f>
        <v>0</v>
      </c>
      <c r="I223" s="31">
        <f>IFERROR(AVERAGEIF(I226:I619,"&lt;&gt;0"),0)</f>
        <v>0</v>
      </c>
      <c r="J223" s="31"/>
      <c r="K223" s="31"/>
    </row>
    <row r="224" spans="1:11" ht="38.25" customHeight="1" x14ac:dyDescent="0.25">
      <c r="A224" s="58"/>
      <c r="B224" s="68" t="str">
        <f>B223</f>
        <v>8.1.2.</v>
      </c>
      <c r="C224" s="22" t="s">
        <v>59</v>
      </c>
      <c r="D224" s="29">
        <v>2019</v>
      </c>
      <c r="E224" s="69" t="s">
        <v>42</v>
      </c>
      <c r="F224" s="29">
        <f>SUMIF(D227:D236,"2019", F227:F236)</f>
        <v>0</v>
      </c>
      <c r="G224" s="24">
        <f>SUMIF(D227:D236,"2019", G227:G236)</f>
        <v>0</v>
      </c>
      <c r="H224" s="44">
        <f>SUMIF(D227:D236,"2019", H227:H236)</f>
        <v>0</v>
      </c>
      <c r="I224" s="31">
        <f>IFERROR(AVERAGEIF(I227:I620,"&lt;&gt;0"),0)</f>
        <v>0</v>
      </c>
      <c r="J224" s="31"/>
      <c r="K224" s="31"/>
    </row>
    <row r="225" spans="1:11" ht="38.25" customHeight="1" x14ac:dyDescent="0.25">
      <c r="A225" s="58"/>
      <c r="B225" s="68"/>
      <c r="C225" s="22" t="s">
        <v>59</v>
      </c>
      <c r="D225" s="29">
        <v>2020</v>
      </c>
      <c r="E225" s="70"/>
      <c r="F225" s="29">
        <f>SUMIF(D227:D236,"2020", F227:F236)</f>
        <v>0</v>
      </c>
      <c r="G225" s="24">
        <f>SUMIF(D227:D236,"2020", G227:G236)</f>
        <v>0</v>
      </c>
      <c r="H225" s="44">
        <f>SUMIF(D227:D236,"2020", H227:H236)</f>
        <v>0</v>
      </c>
      <c r="I225" s="31"/>
      <c r="J225" s="31">
        <f>IFERROR(AVERAGEIF(J227:J620,"&lt;&gt;0"),0)</f>
        <v>0</v>
      </c>
      <c r="K225" s="31"/>
    </row>
    <row r="226" spans="1:11" ht="38.25" customHeight="1" x14ac:dyDescent="0.25">
      <c r="A226" s="58"/>
      <c r="B226" s="68"/>
      <c r="C226" s="22" t="s">
        <v>59</v>
      </c>
      <c r="D226" s="29">
        <v>2021</v>
      </c>
      <c r="E226" s="71"/>
      <c r="F226" s="29">
        <f>SUMIF(D227:D236,"2021", F227:F236)</f>
        <v>0</v>
      </c>
      <c r="G226" s="24">
        <f>SUMIF(D227:D236,"2021", G227:G236)</f>
        <v>0</v>
      </c>
      <c r="H226" s="44">
        <f>SUMIF(D227:D236,"2021", H227:H236)</f>
        <v>0</v>
      </c>
      <c r="I226" s="31"/>
      <c r="J226" s="31"/>
      <c r="K226" s="31">
        <f>IFERROR(AVERAGEIF(K227:K620,"&lt;&gt;0"),0)</f>
        <v>0</v>
      </c>
    </row>
    <row r="227" spans="1:11" ht="18.75" hidden="1" x14ac:dyDescent="0.25">
      <c r="A227" s="59"/>
      <c r="B227" s="25" t="str">
        <f>B224</f>
        <v>8.1.2.</v>
      </c>
      <c r="C227" s="26"/>
      <c r="D227" s="27">
        <v>2019</v>
      </c>
      <c r="E227" s="27" t="str">
        <f>E224</f>
        <v>1-20 кВ</v>
      </c>
      <c r="F227" s="27"/>
      <c r="G227" s="27"/>
      <c r="H227" s="27"/>
      <c r="I227" s="33" t="str">
        <f>IF(D227=2019,IFERROR($H227/$F227*1000," "),"Х")</f>
        <v xml:space="preserve"> </v>
      </c>
      <c r="J227" s="33" t="str">
        <f>IF(D227=2020,IFERROR(H227/F227*1000," "),"Х")</f>
        <v>Х</v>
      </c>
      <c r="K227" s="33" t="str">
        <f>IF(D227=2021,IFERROR(H227/F227*1000," "),"Х")</f>
        <v>Х</v>
      </c>
    </row>
    <row r="228" spans="1:11" ht="18.75" hidden="1" x14ac:dyDescent="0.25">
      <c r="A228" s="59"/>
      <c r="B228" s="25" t="str">
        <f>B227</f>
        <v>8.1.2.</v>
      </c>
      <c r="C228" s="26"/>
      <c r="D228" s="27">
        <v>2019</v>
      </c>
      <c r="E228" s="27" t="str">
        <f>E227</f>
        <v>1-20 кВ</v>
      </c>
      <c r="F228" s="27"/>
      <c r="G228" s="27"/>
      <c r="H228" s="27"/>
      <c r="I228" s="33" t="str">
        <f t="shared" ref="I228:I231" si="171">IF(D228=2019,IFERROR($H228/$F228*1000," "),"Х")</f>
        <v xml:space="preserve"> </v>
      </c>
      <c r="J228" s="33" t="str">
        <f t="shared" ref="J228:J231" si="172">IF(D228=2020,IFERROR(H228/F228*1000," "),"Х")</f>
        <v>Х</v>
      </c>
      <c r="K228" s="33" t="str">
        <f t="shared" ref="K228:K231" si="173">IF(D228=2021,IFERROR(H228/F228*1000," "),"Х")</f>
        <v>Х</v>
      </c>
    </row>
    <row r="229" spans="1:11" ht="18.75" hidden="1" x14ac:dyDescent="0.25">
      <c r="A229" s="59"/>
      <c r="B229" s="25" t="str">
        <f t="shared" ref="B229:B231" si="174">B228</f>
        <v>8.1.2.</v>
      </c>
      <c r="C229" s="26"/>
      <c r="D229" s="27">
        <v>2020</v>
      </c>
      <c r="E229" s="27" t="str">
        <f t="shared" ref="E229:E231" si="175">E228</f>
        <v>1-20 кВ</v>
      </c>
      <c r="F229" s="27"/>
      <c r="G229" s="27"/>
      <c r="H229" s="27"/>
      <c r="I229" s="33" t="str">
        <f t="shared" si="171"/>
        <v>Х</v>
      </c>
      <c r="J229" s="33" t="str">
        <f t="shared" si="172"/>
        <v xml:space="preserve"> </v>
      </c>
      <c r="K229" s="33" t="str">
        <f t="shared" si="173"/>
        <v>Х</v>
      </c>
    </row>
    <row r="230" spans="1:11" ht="18.75" hidden="1" x14ac:dyDescent="0.25">
      <c r="A230" s="59"/>
      <c r="B230" s="25" t="str">
        <f t="shared" si="174"/>
        <v>8.1.2.</v>
      </c>
      <c r="C230" s="26"/>
      <c r="D230" s="27">
        <v>2020</v>
      </c>
      <c r="E230" s="27" t="str">
        <f t="shared" si="175"/>
        <v>1-20 кВ</v>
      </c>
      <c r="F230" s="27"/>
      <c r="G230" s="27"/>
      <c r="H230" s="27"/>
      <c r="I230" s="33" t="str">
        <f t="shared" si="171"/>
        <v>Х</v>
      </c>
      <c r="J230" s="33" t="str">
        <f t="shared" si="172"/>
        <v xml:space="preserve"> </v>
      </c>
      <c r="K230" s="33" t="str">
        <f t="shared" si="173"/>
        <v>Х</v>
      </c>
    </row>
    <row r="231" spans="1:11" ht="18.75" hidden="1" x14ac:dyDescent="0.25">
      <c r="A231" s="59"/>
      <c r="B231" s="25" t="str">
        <f t="shared" si="174"/>
        <v>8.1.2.</v>
      </c>
      <c r="C231" s="26"/>
      <c r="D231" s="27">
        <v>2020</v>
      </c>
      <c r="E231" s="27" t="str">
        <f t="shared" si="175"/>
        <v>1-20 кВ</v>
      </c>
      <c r="F231" s="27"/>
      <c r="G231" s="27"/>
      <c r="H231" s="27"/>
      <c r="I231" s="33" t="str">
        <f t="shared" si="171"/>
        <v>Х</v>
      </c>
      <c r="J231" s="33" t="str">
        <f t="shared" si="172"/>
        <v xml:space="preserve"> </v>
      </c>
      <c r="K231" s="33" t="str">
        <f t="shared" si="173"/>
        <v>Х</v>
      </c>
    </row>
    <row r="232" spans="1:11" ht="18.75" hidden="1" x14ac:dyDescent="0.25">
      <c r="A232" s="59"/>
      <c r="B232" s="25" t="str">
        <f>B229</f>
        <v>8.1.2.</v>
      </c>
      <c r="C232" s="26"/>
      <c r="D232" s="27">
        <v>2019</v>
      </c>
      <c r="E232" s="27" t="str">
        <f>E229</f>
        <v>1-20 кВ</v>
      </c>
      <c r="F232" s="27"/>
      <c r="G232" s="27"/>
      <c r="H232" s="27"/>
      <c r="I232" s="33" t="str">
        <f>IF(D232=2019,IFERROR($H232/$F232*1000," "),"Х")</f>
        <v xml:space="preserve"> </v>
      </c>
      <c r="J232" s="33" t="str">
        <f>IF(D232=2020,IFERROR(H232/F232*1000," "),"Х")</f>
        <v>Х</v>
      </c>
      <c r="K232" s="33" t="str">
        <f>IF(D232=2021,IFERROR(H232/F232*1000," "),"Х")</f>
        <v>Х</v>
      </c>
    </row>
    <row r="233" spans="1:11" ht="18.75" hidden="1" x14ac:dyDescent="0.25">
      <c r="A233" s="59"/>
      <c r="B233" s="25" t="str">
        <f>B232</f>
        <v>8.1.2.</v>
      </c>
      <c r="C233" s="26"/>
      <c r="D233" s="27">
        <v>2019</v>
      </c>
      <c r="E233" s="27" t="str">
        <f>E232</f>
        <v>1-20 кВ</v>
      </c>
      <c r="F233" s="27"/>
      <c r="G233" s="27"/>
      <c r="H233" s="27"/>
      <c r="I233" s="33" t="str">
        <f t="shared" ref="I233:I236" si="176">IF(D233=2019,IFERROR($H233/$F233*1000," "),"Х")</f>
        <v xml:space="preserve"> </v>
      </c>
      <c r="J233" s="33" t="str">
        <f t="shared" ref="J233:J236" si="177">IF(D233=2020,IFERROR(H233/F233*1000," "),"Х")</f>
        <v>Х</v>
      </c>
      <c r="K233" s="33" t="str">
        <f t="shared" ref="K233:K236" si="178">IF(D233=2021,IFERROR(H233/F233*1000," "),"Х")</f>
        <v>Х</v>
      </c>
    </row>
    <row r="234" spans="1:11" ht="18.75" hidden="1" x14ac:dyDescent="0.25">
      <c r="A234" s="59"/>
      <c r="B234" s="25" t="str">
        <f t="shared" ref="B234:B236" si="179">B233</f>
        <v>8.1.2.</v>
      </c>
      <c r="C234" s="26"/>
      <c r="D234" s="27">
        <v>2020</v>
      </c>
      <c r="E234" s="27" t="str">
        <f t="shared" ref="E234:E236" si="180">E233</f>
        <v>1-20 кВ</v>
      </c>
      <c r="F234" s="27"/>
      <c r="G234" s="27"/>
      <c r="H234" s="27"/>
      <c r="I234" s="33" t="str">
        <f t="shared" si="176"/>
        <v>Х</v>
      </c>
      <c r="J234" s="33" t="str">
        <f t="shared" si="177"/>
        <v xml:space="preserve"> </v>
      </c>
      <c r="K234" s="33" t="str">
        <f t="shared" si="178"/>
        <v>Х</v>
      </c>
    </row>
    <row r="235" spans="1:11" ht="18.75" hidden="1" x14ac:dyDescent="0.25">
      <c r="A235" s="59"/>
      <c r="B235" s="25" t="str">
        <f t="shared" si="179"/>
        <v>8.1.2.</v>
      </c>
      <c r="C235" s="26"/>
      <c r="D235" s="27">
        <v>2020</v>
      </c>
      <c r="E235" s="27" t="str">
        <f t="shared" si="180"/>
        <v>1-20 кВ</v>
      </c>
      <c r="F235" s="27"/>
      <c r="G235" s="27"/>
      <c r="H235" s="27"/>
      <c r="I235" s="33" t="str">
        <f t="shared" si="176"/>
        <v>Х</v>
      </c>
      <c r="J235" s="33" t="str">
        <f t="shared" si="177"/>
        <v xml:space="preserve"> </v>
      </c>
      <c r="K235" s="33" t="str">
        <f t="shared" si="178"/>
        <v>Х</v>
      </c>
    </row>
    <row r="236" spans="1:11" ht="18.75" hidden="1" x14ac:dyDescent="0.25">
      <c r="A236" s="59"/>
      <c r="B236" s="25" t="str">
        <f t="shared" si="179"/>
        <v>8.1.2.</v>
      </c>
      <c r="C236" s="26"/>
      <c r="D236" s="27">
        <v>2020</v>
      </c>
      <c r="E236" s="27" t="str">
        <f t="shared" si="180"/>
        <v>1-20 кВ</v>
      </c>
      <c r="F236" s="27"/>
      <c r="G236" s="27"/>
      <c r="H236" s="27"/>
      <c r="I236" s="33" t="str">
        <f t="shared" si="176"/>
        <v>Х</v>
      </c>
      <c r="J236" s="33" t="str">
        <f t="shared" si="177"/>
        <v xml:space="preserve"> </v>
      </c>
      <c r="K236" s="33" t="str">
        <f t="shared" si="178"/>
        <v>Х</v>
      </c>
    </row>
    <row r="237" spans="1:11" ht="51.95" customHeight="1" x14ac:dyDescent="0.25">
      <c r="A237" s="58"/>
      <c r="B237" s="36" t="s">
        <v>79</v>
      </c>
      <c r="C237" s="22" t="s">
        <v>77</v>
      </c>
      <c r="D237" s="29"/>
      <c r="E237" s="35"/>
      <c r="F237" s="29">
        <f>SUM(F238:F240)</f>
        <v>0</v>
      </c>
      <c r="G237" s="29">
        <f t="shared" ref="G237" si="181">SUM(G238:G240)</f>
        <v>0</v>
      </c>
      <c r="H237" s="44">
        <f t="shared" ref="H237" si="182">SUM(H238:H240)</f>
        <v>0</v>
      </c>
      <c r="I237" s="31">
        <f>IFERROR(AVERAGEIF(I240:I633,"&lt;&gt;0"),0)</f>
        <v>0</v>
      </c>
      <c r="J237" s="31"/>
      <c r="K237" s="31"/>
    </row>
    <row r="238" spans="1:11" ht="38.25" customHeight="1" x14ac:dyDescent="0.25">
      <c r="A238" s="58"/>
      <c r="B238" s="68" t="str">
        <f>B237</f>
        <v>8.2.3.</v>
      </c>
      <c r="C238" s="22" t="s">
        <v>59</v>
      </c>
      <c r="D238" s="29">
        <v>2019</v>
      </c>
      <c r="E238" s="69" t="s">
        <v>78</v>
      </c>
      <c r="F238" s="29">
        <f>SUMIF(D241:D250,"2019", F241:F250)</f>
        <v>0</v>
      </c>
      <c r="G238" s="24">
        <f>SUMIF(D241:D250,"2019", G241:G250)</f>
        <v>0</v>
      </c>
      <c r="H238" s="44">
        <f>SUMIF(D241:D250,"2019", H241:H250)</f>
        <v>0</v>
      </c>
      <c r="I238" s="31">
        <f>IFERROR(AVERAGEIF(I241:I634,"&lt;&gt;0"),0)</f>
        <v>0</v>
      </c>
      <c r="J238" s="31"/>
      <c r="K238" s="31"/>
    </row>
    <row r="239" spans="1:11" ht="38.25" customHeight="1" x14ac:dyDescent="0.25">
      <c r="A239" s="58"/>
      <c r="B239" s="68"/>
      <c r="C239" s="22" t="s">
        <v>59</v>
      </c>
      <c r="D239" s="29">
        <v>2020</v>
      </c>
      <c r="E239" s="70"/>
      <c r="F239" s="29">
        <f>SUMIF(D241:D250,"2020", F241:F250)</f>
        <v>0</v>
      </c>
      <c r="G239" s="24">
        <f>SUMIF(D241:D250,"2020", G241:G250)</f>
        <v>0</v>
      </c>
      <c r="H239" s="44">
        <f>SUMIF(D241:D250,"2020", H241:H250)</f>
        <v>0</v>
      </c>
      <c r="I239" s="31"/>
      <c r="J239" s="31">
        <f>IFERROR(AVERAGEIF(J241:J634,"&lt;&gt;0"),0)</f>
        <v>0</v>
      </c>
      <c r="K239" s="31"/>
    </row>
    <row r="240" spans="1:11" ht="38.25" customHeight="1" x14ac:dyDescent="0.25">
      <c r="A240" s="58"/>
      <c r="B240" s="68"/>
      <c r="C240" s="22" t="s">
        <v>59</v>
      </c>
      <c r="D240" s="29">
        <v>2021</v>
      </c>
      <c r="E240" s="71"/>
      <c r="F240" s="29">
        <f>SUMIF(D241:D250,"2021", F241:F250)</f>
        <v>0</v>
      </c>
      <c r="G240" s="24">
        <f>SUMIF(D241:D250,"2021", G241:G250)</f>
        <v>0</v>
      </c>
      <c r="H240" s="44">
        <f>SUMIF(D241:D250,"2021", H241:H250)</f>
        <v>0</v>
      </c>
      <c r="I240" s="31"/>
      <c r="J240" s="31"/>
      <c r="K240" s="31">
        <f>IFERROR(AVERAGEIF(K241:K634,"&lt;&gt;0"),0)</f>
        <v>0</v>
      </c>
    </row>
    <row r="241" spans="1:11" ht="18.75" hidden="1" x14ac:dyDescent="0.25">
      <c r="A241" s="59"/>
      <c r="B241" s="25" t="str">
        <f>B238</f>
        <v>8.2.3.</v>
      </c>
      <c r="C241" s="26"/>
      <c r="D241" s="27">
        <v>2019</v>
      </c>
      <c r="E241" s="27" t="str">
        <f>E238</f>
        <v>1-10 кВ</v>
      </c>
      <c r="F241" s="27"/>
      <c r="G241" s="27"/>
      <c r="H241" s="27"/>
      <c r="I241" s="33" t="str">
        <f>IF(D241=2019,IFERROR($H241/$F241*1000," "),"Х")</f>
        <v xml:space="preserve"> </v>
      </c>
      <c r="J241" s="33" t="str">
        <f>IF(D241=2020,IFERROR(H241/F241*1000," "),"Х")</f>
        <v>Х</v>
      </c>
      <c r="K241" s="33" t="str">
        <f>IF(D241=2021,IFERROR(H241/F241*1000," "),"Х")</f>
        <v>Х</v>
      </c>
    </row>
    <row r="242" spans="1:11" ht="18.75" hidden="1" x14ac:dyDescent="0.25">
      <c r="A242" s="59"/>
      <c r="B242" s="25" t="str">
        <f>B241</f>
        <v>8.2.3.</v>
      </c>
      <c r="C242" s="26"/>
      <c r="D242" s="27">
        <v>2019</v>
      </c>
      <c r="E242" s="27" t="str">
        <f>E241</f>
        <v>1-10 кВ</v>
      </c>
      <c r="F242" s="27"/>
      <c r="G242" s="27"/>
      <c r="H242" s="27"/>
      <c r="I242" s="33" t="str">
        <f t="shared" ref="I242:I245" si="183">IF(D242=2019,IFERROR($H242/$F242*1000," "),"Х")</f>
        <v xml:space="preserve"> </v>
      </c>
      <c r="J242" s="33" t="str">
        <f t="shared" ref="J242:J245" si="184">IF(D242=2020,IFERROR(H242/F242*1000," "),"Х")</f>
        <v>Х</v>
      </c>
      <c r="K242" s="33" t="str">
        <f t="shared" ref="K242:K245" si="185">IF(D242=2021,IFERROR(H242/F242*1000," "),"Х")</f>
        <v>Х</v>
      </c>
    </row>
    <row r="243" spans="1:11" ht="18.75" hidden="1" x14ac:dyDescent="0.25">
      <c r="A243" s="59"/>
      <c r="B243" s="25" t="str">
        <f t="shared" ref="B243:B245" si="186">B242</f>
        <v>8.2.3.</v>
      </c>
      <c r="C243" s="26"/>
      <c r="D243" s="27">
        <v>2020</v>
      </c>
      <c r="E243" s="27" t="str">
        <f t="shared" ref="E243:E245" si="187">E242</f>
        <v>1-10 кВ</v>
      </c>
      <c r="F243" s="27"/>
      <c r="G243" s="27"/>
      <c r="H243" s="27"/>
      <c r="I243" s="33" t="str">
        <f t="shared" si="183"/>
        <v>Х</v>
      </c>
      <c r="J243" s="33" t="str">
        <f t="shared" si="184"/>
        <v xml:space="preserve"> </v>
      </c>
      <c r="K243" s="33" t="str">
        <f t="shared" si="185"/>
        <v>Х</v>
      </c>
    </row>
    <row r="244" spans="1:11" ht="18.75" hidden="1" x14ac:dyDescent="0.25">
      <c r="A244" s="59"/>
      <c r="B244" s="25" t="str">
        <f t="shared" si="186"/>
        <v>8.2.3.</v>
      </c>
      <c r="C244" s="26"/>
      <c r="D244" s="27">
        <v>2020</v>
      </c>
      <c r="E244" s="27" t="str">
        <f t="shared" si="187"/>
        <v>1-10 кВ</v>
      </c>
      <c r="F244" s="27"/>
      <c r="G244" s="27"/>
      <c r="H244" s="27"/>
      <c r="I244" s="33" t="str">
        <f t="shared" si="183"/>
        <v>Х</v>
      </c>
      <c r="J244" s="33" t="str">
        <f t="shared" si="184"/>
        <v xml:space="preserve"> </v>
      </c>
      <c r="K244" s="33" t="str">
        <f t="shared" si="185"/>
        <v>Х</v>
      </c>
    </row>
    <row r="245" spans="1:11" ht="18.75" hidden="1" x14ac:dyDescent="0.25">
      <c r="A245" s="59"/>
      <c r="B245" s="25" t="str">
        <f t="shared" si="186"/>
        <v>8.2.3.</v>
      </c>
      <c r="C245" s="26"/>
      <c r="D245" s="27">
        <v>2020</v>
      </c>
      <c r="E245" s="27" t="str">
        <f t="shared" si="187"/>
        <v>1-10 кВ</v>
      </c>
      <c r="F245" s="27"/>
      <c r="G245" s="27"/>
      <c r="H245" s="27"/>
      <c r="I245" s="33" t="str">
        <f t="shared" si="183"/>
        <v>Х</v>
      </c>
      <c r="J245" s="33" t="str">
        <f t="shared" si="184"/>
        <v xml:space="preserve"> </v>
      </c>
      <c r="K245" s="33" t="str">
        <f t="shared" si="185"/>
        <v>Х</v>
      </c>
    </row>
    <row r="246" spans="1:11" ht="18.75" hidden="1" x14ac:dyDescent="0.25">
      <c r="A246" s="59"/>
      <c r="B246" s="25" t="str">
        <f>B243</f>
        <v>8.2.3.</v>
      </c>
      <c r="C246" s="26"/>
      <c r="D246" s="27">
        <v>2019</v>
      </c>
      <c r="E246" s="27" t="str">
        <f>E243</f>
        <v>1-10 кВ</v>
      </c>
      <c r="F246" s="27"/>
      <c r="G246" s="27"/>
      <c r="H246" s="27"/>
      <c r="I246" s="33" t="str">
        <f>IF(D246=2019,IFERROR($H246/$F246*1000," "),"Х")</f>
        <v xml:space="preserve"> </v>
      </c>
      <c r="J246" s="33" t="str">
        <f>IF(D246=2020,IFERROR(H246/F246*1000," "),"Х")</f>
        <v>Х</v>
      </c>
      <c r="K246" s="33" t="str">
        <f>IF(D246=2021,IFERROR(H246/F246*1000," "),"Х")</f>
        <v>Х</v>
      </c>
    </row>
    <row r="247" spans="1:11" ht="18.75" hidden="1" x14ac:dyDescent="0.25">
      <c r="A247" s="59"/>
      <c r="B247" s="25" t="str">
        <f>B246</f>
        <v>8.2.3.</v>
      </c>
      <c r="C247" s="26"/>
      <c r="D247" s="27">
        <v>2019</v>
      </c>
      <c r="E247" s="27" t="str">
        <f>E246</f>
        <v>1-10 кВ</v>
      </c>
      <c r="F247" s="27"/>
      <c r="G247" s="27"/>
      <c r="H247" s="27"/>
      <c r="I247" s="33" t="str">
        <f t="shared" ref="I247:I250" si="188">IF(D247=2019,IFERROR($H247/$F247*1000," "),"Х")</f>
        <v xml:space="preserve"> </v>
      </c>
      <c r="J247" s="33" t="str">
        <f t="shared" ref="J247:J250" si="189">IF(D247=2020,IFERROR(H247/F247*1000," "),"Х")</f>
        <v>Х</v>
      </c>
      <c r="K247" s="33" t="str">
        <f t="shared" ref="K247:K250" si="190">IF(D247=2021,IFERROR(H247/F247*1000," "),"Х")</f>
        <v>Х</v>
      </c>
    </row>
    <row r="248" spans="1:11" ht="18.75" hidden="1" x14ac:dyDescent="0.25">
      <c r="A248" s="59"/>
      <c r="B248" s="25" t="str">
        <f t="shared" ref="B248:B250" si="191">B247</f>
        <v>8.2.3.</v>
      </c>
      <c r="C248" s="26"/>
      <c r="D248" s="27">
        <v>2020</v>
      </c>
      <c r="E248" s="27" t="str">
        <f t="shared" ref="E248:E250" si="192">E247</f>
        <v>1-10 кВ</v>
      </c>
      <c r="F248" s="27"/>
      <c r="G248" s="27"/>
      <c r="H248" s="27"/>
      <c r="I248" s="33" t="str">
        <f t="shared" si="188"/>
        <v>Х</v>
      </c>
      <c r="J248" s="33" t="str">
        <f t="shared" si="189"/>
        <v xml:space="preserve"> </v>
      </c>
      <c r="K248" s="33" t="str">
        <f t="shared" si="190"/>
        <v>Х</v>
      </c>
    </row>
    <row r="249" spans="1:11" ht="18.75" hidden="1" x14ac:dyDescent="0.25">
      <c r="A249" s="59"/>
      <c r="B249" s="25" t="str">
        <f t="shared" si="191"/>
        <v>8.2.3.</v>
      </c>
      <c r="C249" s="26"/>
      <c r="D249" s="27">
        <v>2020</v>
      </c>
      <c r="E249" s="27" t="str">
        <f t="shared" si="192"/>
        <v>1-10 кВ</v>
      </c>
      <c r="F249" s="27"/>
      <c r="G249" s="27"/>
      <c r="H249" s="27"/>
      <c r="I249" s="33" t="str">
        <f t="shared" si="188"/>
        <v>Х</v>
      </c>
      <c r="J249" s="33" t="str">
        <f t="shared" si="189"/>
        <v xml:space="preserve"> </v>
      </c>
      <c r="K249" s="33" t="str">
        <f t="shared" si="190"/>
        <v>Х</v>
      </c>
    </row>
    <row r="250" spans="1:11" ht="18.75" hidden="1" x14ac:dyDescent="0.25">
      <c r="A250" s="59"/>
      <c r="B250" s="25" t="str">
        <f t="shared" si="191"/>
        <v>8.2.3.</v>
      </c>
      <c r="C250" s="26"/>
      <c r="D250" s="27">
        <v>2020</v>
      </c>
      <c r="E250" s="27" t="str">
        <f t="shared" si="192"/>
        <v>1-10 кВ</v>
      </c>
      <c r="F250" s="27"/>
      <c r="G250" s="27"/>
      <c r="H250" s="27"/>
      <c r="I250" s="33" t="str">
        <f t="shared" si="188"/>
        <v>Х</v>
      </c>
      <c r="J250" s="33" t="str">
        <f t="shared" si="189"/>
        <v xml:space="preserve"> </v>
      </c>
      <c r="K250" s="33" t="str">
        <f t="shared" si="190"/>
        <v>Х</v>
      </c>
    </row>
    <row r="254" spans="1:11" ht="18.75" x14ac:dyDescent="0.3">
      <c r="B254" s="86" t="s">
        <v>91</v>
      </c>
      <c r="C254" s="87"/>
      <c r="D254" s="89" t="s">
        <v>92</v>
      </c>
      <c r="E254" s="88"/>
    </row>
    <row r="255" spans="1:11" ht="18.75" x14ac:dyDescent="0.3">
      <c r="B255" s="86"/>
      <c r="C255" s="87"/>
      <c r="D255" s="89"/>
      <c r="E255" s="88"/>
    </row>
    <row r="256" spans="1:11" ht="32.25" x14ac:dyDescent="0.3">
      <c r="B256" s="90" t="s">
        <v>93</v>
      </c>
      <c r="C256" s="87"/>
      <c r="D256" s="89" t="s">
        <v>94</v>
      </c>
      <c r="E256" s="88"/>
    </row>
  </sheetData>
  <mergeCells count="44">
    <mergeCell ref="B224:B226"/>
    <mergeCell ref="E224:E226"/>
    <mergeCell ref="B238:B240"/>
    <mergeCell ref="E238:E240"/>
    <mergeCell ref="B194:H194"/>
    <mergeCell ref="B196:B198"/>
    <mergeCell ref="E196:E198"/>
    <mergeCell ref="B210:B212"/>
    <mergeCell ref="E210:E212"/>
    <mergeCell ref="B181:B183"/>
    <mergeCell ref="E181:E183"/>
    <mergeCell ref="B136:H136"/>
    <mergeCell ref="B138:B140"/>
    <mergeCell ref="E138:E140"/>
    <mergeCell ref="B152:B154"/>
    <mergeCell ref="E152:E154"/>
    <mergeCell ref="B123:B125"/>
    <mergeCell ref="E123:E125"/>
    <mergeCell ref="B165:H165"/>
    <mergeCell ref="B167:B169"/>
    <mergeCell ref="E167:E169"/>
    <mergeCell ref="B94:B96"/>
    <mergeCell ref="E94:E96"/>
    <mergeCell ref="B107:H107"/>
    <mergeCell ref="B109:B111"/>
    <mergeCell ref="E109:E111"/>
    <mergeCell ref="B65:B67"/>
    <mergeCell ref="E65:E67"/>
    <mergeCell ref="B78:H78"/>
    <mergeCell ref="B80:B82"/>
    <mergeCell ref="E80:E82"/>
    <mergeCell ref="I4:K4"/>
    <mergeCell ref="C3:G3"/>
    <mergeCell ref="C2:G2"/>
    <mergeCell ref="B49:H49"/>
    <mergeCell ref="B51:B53"/>
    <mergeCell ref="E51:E53"/>
    <mergeCell ref="E22:E24"/>
    <mergeCell ref="E36:E38"/>
    <mergeCell ref="B22:B24"/>
    <mergeCell ref="B36:B38"/>
    <mergeCell ref="B6:H6"/>
    <mergeCell ref="B8:B10"/>
    <mergeCell ref="E8:E10"/>
  </mergeCells>
  <pageMargins left="0.70866141732283472" right="0.70866141732283472" top="0.74803149606299213" bottom="0.74803149606299213" header="0.31496062992125984" footer="0.31496062992125984"/>
  <pageSetup paperSize="9" scale="50" fitToHeight="10" orientation="landscape" r:id="rId1"/>
  <headerFooter>
    <oddFooter>&amp;RООО "ДЭТ", г. Ростов-на-Дону, ул. Красноармейская, 168/99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3"/>
  <sheetViews>
    <sheetView topLeftCell="A4" workbookViewId="0">
      <selection activeCell="E8" sqref="E8"/>
    </sheetView>
  </sheetViews>
  <sheetFormatPr defaultColWidth="9.85546875" defaultRowHeight="15" x14ac:dyDescent="0.25"/>
  <cols>
    <col min="1" max="1" width="4.5703125" style="12" customWidth="1"/>
    <col min="2" max="2" width="9.85546875" style="11"/>
    <col min="3" max="3" width="39.5703125" style="12" customWidth="1"/>
    <col min="4" max="4" width="18.140625" style="12" customWidth="1"/>
    <col min="5" max="7" width="15.5703125" style="12" customWidth="1"/>
    <col min="8" max="8" width="40.140625" style="12" customWidth="1"/>
    <col min="9" max="9" width="68.85546875" style="12" customWidth="1"/>
    <col min="10" max="16384" width="9.85546875" style="12"/>
  </cols>
  <sheetData>
    <row r="1" spans="2:9" ht="6.95" customHeight="1" x14ac:dyDescent="0.35"/>
    <row r="2" spans="2:9" ht="15.75" x14ac:dyDescent="0.25">
      <c r="B2" s="72" t="s">
        <v>10</v>
      </c>
      <c r="C2" s="72"/>
      <c r="D2" s="72"/>
      <c r="E2" s="72"/>
      <c r="F2" s="72"/>
      <c r="G2" s="72"/>
    </row>
    <row r="3" spans="2:9" ht="15.75" customHeight="1" x14ac:dyDescent="0.35">
      <c r="E3" s="73"/>
      <c r="F3" s="73"/>
      <c r="G3" s="73"/>
    </row>
    <row r="4" spans="2:9" ht="15.75" x14ac:dyDescent="0.25">
      <c r="B4" s="5" t="s">
        <v>11</v>
      </c>
      <c r="C4" s="6" t="s">
        <v>12</v>
      </c>
      <c r="D4" s="6" t="s">
        <v>13</v>
      </c>
      <c r="E4" s="4">
        <v>2019</v>
      </c>
      <c r="F4" s="4">
        <v>2020</v>
      </c>
      <c r="G4" s="4">
        <v>2021</v>
      </c>
    </row>
    <row r="5" spans="2:9" x14ac:dyDescent="0.35">
      <c r="B5" s="7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</row>
    <row r="6" spans="2:9" ht="51.6" customHeight="1" x14ac:dyDescent="0.25">
      <c r="B6" s="74" t="s">
        <v>30</v>
      </c>
      <c r="C6" s="74"/>
      <c r="D6" s="74"/>
      <c r="E6" s="74"/>
      <c r="F6" s="74"/>
      <c r="G6" s="74"/>
      <c r="I6" s="13"/>
    </row>
    <row r="7" spans="2:9" ht="27.95" customHeight="1" x14ac:dyDescent="0.35">
      <c r="B7" s="77" t="e">
        <f>'Приложение 1'!B8:B10</f>
        <v>#VALUE!</v>
      </c>
      <c r="C7" s="78"/>
      <c r="D7" s="77"/>
      <c r="E7" s="79"/>
      <c r="F7" s="79"/>
      <c r="G7" s="78"/>
      <c r="I7" s="13"/>
    </row>
    <row r="8" spans="2:9" ht="60" x14ac:dyDescent="0.25">
      <c r="B8" s="14" t="s">
        <v>14</v>
      </c>
      <c r="C8" s="15" t="s">
        <v>33</v>
      </c>
      <c r="D8" s="16" t="s">
        <v>34</v>
      </c>
      <c r="E8" s="17">
        <f>IFERROR(AVERAGEIF('Приложение 1'!I11:I20,"&lt;&gt;0"),0)</f>
        <v>501.74804440639275</v>
      </c>
      <c r="F8" s="17">
        <f>IFERROR(AVERAGEIF('Приложение 1'!J11:J20,"&lt;&gt;0"),0)</f>
        <v>0</v>
      </c>
      <c r="G8" s="17">
        <f>IFERROR(AVERAGEIF('Приложение 1'!K11:K20,"&lt;&gt;0"),0)</f>
        <v>0</v>
      </c>
      <c r="H8" s="75" t="s">
        <v>15</v>
      </c>
      <c r="I8" s="75"/>
    </row>
    <row r="9" spans="2:9" ht="97.5" x14ac:dyDescent="0.25">
      <c r="B9" s="14" t="s">
        <v>16</v>
      </c>
      <c r="C9" s="15" t="s">
        <v>17</v>
      </c>
      <c r="D9" s="8" t="s">
        <v>35</v>
      </c>
      <c r="E9" s="18">
        <f>IFERROR(_xlfn.STDEV.S('Приложение 1'!I11:I20),0)</f>
        <v>331.43191640779838</v>
      </c>
      <c r="F9" s="18">
        <f>IFERROR(_xlfn.STDEV.S('Приложение 1'!J11:J20),0)</f>
        <v>0</v>
      </c>
      <c r="G9" s="18">
        <f>IFERROR(_xlfn.STDEV.S('Приложение 1'!K11:K20),0)</f>
        <v>0</v>
      </c>
      <c r="H9" s="2"/>
      <c r="I9" s="19" t="s">
        <v>29</v>
      </c>
    </row>
    <row r="10" spans="2:9" ht="60" x14ac:dyDescent="0.25">
      <c r="B10" s="14" t="s">
        <v>18</v>
      </c>
      <c r="C10" s="15" t="s">
        <v>32</v>
      </c>
      <c r="D10" s="16" t="s">
        <v>36</v>
      </c>
      <c r="E10" s="18">
        <f>IFERROR(ROUND(E8+E9,2),0)</f>
        <v>833.18</v>
      </c>
      <c r="F10" s="18">
        <f>IFERROR(ROUND(F8+F9,2),0)</f>
        <v>0</v>
      </c>
      <c r="G10" s="18">
        <f>IFERROR(ROUND(G8+G9,2),0)</f>
        <v>0</v>
      </c>
      <c r="H10" s="9"/>
      <c r="I10" s="76" t="s">
        <v>19</v>
      </c>
    </row>
    <row r="11" spans="2:9" ht="60" x14ac:dyDescent="0.25">
      <c r="B11" s="14" t="s">
        <v>20</v>
      </c>
      <c r="C11" s="15" t="s">
        <v>31</v>
      </c>
      <c r="D11" s="16" t="s">
        <v>37</v>
      </c>
      <c r="E11" s="18">
        <f>IFERROR(ROUND(E8-E9,2),0)</f>
        <v>170.32</v>
      </c>
      <c r="F11" s="18">
        <f>IFERROR(ROUND(F8-F9,2),0)</f>
        <v>0</v>
      </c>
      <c r="G11" s="18">
        <f>IFERROR(ROUND(G8-G9,2),0)</f>
        <v>0</v>
      </c>
      <c r="H11" s="10"/>
      <c r="I11" s="76"/>
    </row>
    <row r="12" spans="2:9" ht="45" x14ac:dyDescent="0.25">
      <c r="B12" s="14"/>
      <c r="C12" s="15" t="s">
        <v>21</v>
      </c>
      <c r="D12" s="16" t="s">
        <v>38</v>
      </c>
      <c r="E12" s="17">
        <f>IFERROR(AVERAGEIFS('Приложение 1'!I11:I20,'Приложение 1'!I11:I20,"&gt;"&amp;E11,'Приложение 1'!I11:I20,"&lt;"&amp;E10),E8)</f>
        <v>501.74804440639275</v>
      </c>
      <c r="F12" s="17">
        <f>IFERROR(AVERAGEIFS('Приложение 1'!J11:J20,'Приложение 1'!J11:J20,"&gt;"&amp;F11,'Приложение 1'!J11:J20,"&lt;"&amp;F10),F8)</f>
        <v>0</v>
      </c>
      <c r="G12" s="17">
        <f>IFERROR(AVERAGEIFS('Приложение 1'!K11:K20,'Приложение 1'!K11:K20,"&gt;"&amp;G11,'Приложение 1'!K11:K20,"&lt;"&amp;G10),G8)</f>
        <v>0</v>
      </c>
      <c r="H12" s="2"/>
      <c r="I12" s="19" t="s">
        <v>22</v>
      </c>
    </row>
    <row r="13" spans="2:9" ht="30" x14ac:dyDescent="0.25">
      <c r="B13" s="20"/>
      <c r="C13" s="21" t="s">
        <v>23</v>
      </c>
      <c r="D13" s="16" t="s">
        <v>39</v>
      </c>
      <c r="E13" s="80">
        <f>IFERROR(SUM(E12*E14*E15,F12*E15,G12)/COUNTIFS(E12:G12,"&gt;0",E12:G12,"&gt;0")*E16*E17,0)</f>
        <v>651.25483337792366</v>
      </c>
      <c r="F13" s="80"/>
      <c r="G13" s="80"/>
      <c r="H13" s="81"/>
      <c r="I13" s="82"/>
    </row>
    <row r="14" spans="2:9" x14ac:dyDescent="0.25">
      <c r="B14" s="83"/>
      <c r="C14" s="84" t="s">
        <v>24</v>
      </c>
      <c r="D14" s="16" t="s">
        <v>25</v>
      </c>
      <c r="E14" s="85">
        <v>1.04</v>
      </c>
      <c r="F14" s="85"/>
      <c r="G14" s="85"/>
    </row>
    <row r="15" spans="2:9" x14ac:dyDescent="0.25">
      <c r="B15" s="83"/>
      <c r="C15" s="84"/>
      <c r="D15" s="16" t="s">
        <v>26</v>
      </c>
      <c r="E15" s="85">
        <v>1.0489999999999999</v>
      </c>
      <c r="F15" s="85"/>
      <c r="G15" s="85"/>
    </row>
    <row r="16" spans="2:9" x14ac:dyDescent="0.25">
      <c r="B16" s="83"/>
      <c r="C16" s="84"/>
      <c r="D16" s="16" t="s">
        <v>27</v>
      </c>
      <c r="E16" s="85">
        <v>1.1140000000000001</v>
      </c>
      <c r="F16" s="85"/>
      <c r="G16" s="85"/>
    </row>
    <row r="17" spans="2:7" x14ac:dyDescent="0.25">
      <c r="B17" s="83"/>
      <c r="C17" s="84"/>
      <c r="D17" s="16" t="s">
        <v>28</v>
      </c>
      <c r="E17" s="85">
        <v>1.0680000000000001</v>
      </c>
      <c r="F17" s="85"/>
      <c r="G17" s="85"/>
    </row>
    <row r="19" spans="2:7" ht="45.95" customHeight="1" x14ac:dyDescent="0.25">
      <c r="B19" s="74" t="s">
        <v>30</v>
      </c>
      <c r="C19" s="74"/>
      <c r="D19" s="74"/>
      <c r="E19" s="74"/>
      <c r="F19" s="74"/>
      <c r="G19" s="74"/>
    </row>
    <row r="20" spans="2:7" x14ac:dyDescent="0.25">
      <c r="B20" s="77" t="e">
        <f>'Приложение 1'!#REF!</f>
        <v>#REF!</v>
      </c>
      <c r="C20" s="78"/>
      <c r="D20" s="77"/>
      <c r="E20" s="79"/>
      <c r="F20" s="79"/>
      <c r="G20" s="78"/>
    </row>
    <row r="21" spans="2:7" ht="60" x14ac:dyDescent="0.25">
      <c r="B21" s="14" t="s">
        <v>14</v>
      </c>
      <c r="C21" s="15" t="s">
        <v>33</v>
      </c>
      <c r="D21" s="16" t="s">
        <v>34</v>
      </c>
      <c r="E21" s="17">
        <f>IFERROR(AVERAGEIF('Приложение 1'!I25:I34,"&lt;&gt;0"),0)</f>
        <v>0</v>
      </c>
      <c r="F21" s="17">
        <f>IFERROR(AVERAGEIF('Приложение 1'!J25:J34,"&lt;&gt;0"),0)</f>
        <v>0</v>
      </c>
      <c r="G21" s="17">
        <f>IFERROR(AVERAGEIF('Приложение 1'!K25:K34,"&lt;&gt;0"),0)</f>
        <v>0</v>
      </c>
    </row>
    <row r="22" spans="2:7" ht="18.75" x14ac:dyDescent="0.25">
      <c r="B22" s="14" t="s">
        <v>16</v>
      </c>
      <c r="C22" s="15" t="s">
        <v>17</v>
      </c>
      <c r="D22" s="8" t="s">
        <v>35</v>
      </c>
      <c r="E22" s="18">
        <f>IFERROR(_xlfn.STDEV.S('Приложение 1'!I25:I34),0)</f>
        <v>0</v>
      </c>
      <c r="F22" s="18">
        <f>IFERROR(_xlfn.STDEV.S('Приложение 1'!J25:J34),0)</f>
        <v>0</v>
      </c>
      <c r="G22" s="18">
        <f>IFERROR(_xlfn.STDEV.S('Приложение 1'!K25:K34),0)</f>
        <v>0</v>
      </c>
    </row>
    <row r="23" spans="2:7" ht="60" x14ac:dyDescent="0.25">
      <c r="B23" s="14" t="s">
        <v>18</v>
      </c>
      <c r="C23" s="15" t="s">
        <v>32</v>
      </c>
      <c r="D23" s="16" t="s">
        <v>36</v>
      </c>
      <c r="E23" s="18">
        <f>IFERROR(ROUND(E21+E22,2),0)</f>
        <v>0</v>
      </c>
      <c r="F23" s="18">
        <f>IFERROR(ROUND(F21+F22,2),0)</f>
        <v>0</v>
      </c>
      <c r="G23" s="18">
        <f>IFERROR(ROUND(G21+G22,2),0)</f>
        <v>0</v>
      </c>
    </row>
    <row r="24" spans="2:7" ht="60" x14ac:dyDescent="0.25">
      <c r="B24" s="14" t="s">
        <v>20</v>
      </c>
      <c r="C24" s="15" t="s">
        <v>31</v>
      </c>
      <c r="D24" s="16" t="s">
        <v>37</v>
      </c>
      <c r="E24" s="18">
        <f>IFERROR(ROUND(E21-E22,2),0)</f>
        <v>0</v>
      </c>
      <c r="F24" s="18">
        <f>IFERROR(ROUND(F21-F22,2),0)</f>
        <v>0</v>
      </c>
      <c r="G24" s="18">
        <f>IFERROR(ROUND(G21-G22,2),0)</f>
        <v>0</v>
      </c>
    </row>
    <row r="25" spans="2:7" ht="45" x14ac:dyDescent="0.25">
      <c r="B25" s="14"/>
      <c r="C25" s="15" t="s">
        <v>21</v>
      </c>
      <c r="D25" s="16" t="s">
        <v>38</v>
      </c>
      <c r="E25" s="17">
        <f>IFERROR(AVERAGEIFS('Приложение 1'!I25:I34,'Приложение 1'!I25:I34,"&gt;"&amp;E24,'Приложение 1'!I25:I34,"&lt;"&amp;E23),E21)</f>
        <v>0</v>
      </c>
      <c r="F25" s="17">
        <f>IFERROR(AVERAGEIFS('Приложение 1'!J25:J34,'Приложение 1'!J25:J34,"&gt;"&amp;F24,'Приложение 1'!J25:J34,"&lt;"&amp;F23),F21)</f>
        <v>0</v>
      </c>
      <c r="G25" s="17">
        <f>IFERROR(AVERAGEIFS('Приложение 1'!K25:K34,'Приложение 1'!K25:K34,"&gt;"&amp;G24,'Приложение 1'!K25:K34,"&lt;"&amp;G23),G21)</f>
        <v>0</v>
      </c>
    </row>
    <row r="26" spans="2:7" ht="30" x14ac:dyDescent="0.25">
      <c r="B26" s="20"/>
      <c r="C26" s="21" t="s">
        <v>23</v>
      </c>
      <c r="D26" s="16" t="s">
        <v>39</v>
      </c>
      <c r="E26" s="80">
        <f>IFERROR(SUM(E25*E27*E28,F25*E28,G25)/COUNTIFS(E25:G25,"&gt;0",E25:G25,"&gt;0")*E29*E30,0)</f>
        <v>0</v>
      </c>
      <c r="F26" s="80"/>
      <c r="G26" s="80"/>
    </row>
    <row r="27" spans="2:7" x14ac:dyDescent="0.25">
      <c r="B27" s="83"/>
      <c r="C27" s="84" t="s">
        <v>24</v>
      </c>
      <c r="D27" s="16" t="s">
        <v>25</v>
      </c>
      <c r="E27" s="85">
        <v>1.04</v>
      </c>
      <c r="F27" s="85"/>
      <c r="G27" s="85"/>
    </row>
    <row r="28" spans="2:7" x14ac:dyDescent="0.25">
      <c r="B28" s="83"/>
      <c r="C28" s="84"/>
      <c r="D28" s="16" t="s">
        <v>26</v>
      </c>
      <c r="E28" s="85">
        <v>1.0489999999999999</v>
      </c>
      <c r="F28" s="85"/>
      <c r="G28" s="85"/>
    </row>
    <row r="29" spans="2:7" x14ac:dyDescent="0.25">
      <c r="B29" s="83"/>
      <c r="C29" s="84"/>
      <c r="D29" s="16" t="s">
        <v>27</v>
      </c>
      <c r="E29" s="85">
        <v>1.1140000000000001</v>
      </c>
      <c r="F29" s="85"/>
      <c r="G29" s="85"/>
    </row>
    <row r="30" spans="2:7" x14ac:dyDescent="0.25">
      <c r="B30" s="83"/>
      <c r="C30" s="84"/>
      <c r="D30" s="16" t="s">
        <v>28</v>
      </c>
      <c r="E30" s="85">
        <v>1.0680000000000001</v>
      </c>
      <c r="F30" s="85"/>
      <c r="G30" s="85"/>
    </row>
    <row r="32" spans="2:7" ht="45.95" customHeight="1" x14ac:dyDescent="0.25">
      <c r="B32" s="74" t="s">
        <v>30</v>
      </c>
      <c r="C32" s="74"/>
      <c r="D32" s="74"/>
      <c r="E32" s="74"/>
      <c r="F32" s="74"/>
      <c r="G32" s="74"/>
    </row>
    <row r="33" spans="2:7" x14ac:dyDescent="0.25">
      <c r="B33" s="77" t="e">
        <f>'Приложение 1'!#REF!</f>
        <v>#REF!</v>
      </c>
      <c r="C33" s="78"/>
      <c r="D33" s="77"/>
      <c r="E33" s="79"/>
      <c r="F33" s="79"/>
      <c r="G33" s="78"/>
    </row>
    <row r="34" spans="2:7" ht="60" x14ac:dyDescent="0.25">
      <c r="B34" s="14" t="s">
        <v>14</v>
      </c>
      <c r="C34" s="15" t="s">
        <v>33</v>
      </c>
      <c r="D34" s="16" t="s">
        <v>34</v>
      </c>
      <c r="E34" s="17">
        <f>IFERROR(AVERAGEIF('Приложение 1'!I39:I48,"&lt;&gt;0"),0)</f>
        <v>0</v>
      </c>
      <c r="F34" s="17">
        <f>IFERROR(AVERAGEIF('Приложение 1'!J39:J48,"&lt;&gt;0"),0)</f>
        <v>0</v>
      </c>
      <c r="G34" s="17">
        <f>IFERROR(AVERAGEIF('Приложение 1'!K39:K48,"&lt;&gt;0"),0)</f>
        <v>0</v>
      </c>
    </row>
    <row r="35" spans="2:7" ht="18.75" x14ac:dyDescent="0.25">
      <c r="B35" s="14" t="s">
        <v>16</v>
      </c>
      <c r="C35" s="15" t="s">
        <v>17</v>
      </c>
      <c r="D35" s="8" t="s">
        <v>35</v>
      </c>
      <c r="E35" s="18">
        <f>IFERROR(_xlfn.STDEV.S('Приложение 1'!I39:I48),0)</f>
        <v>0</v>
      </c>
      <c r="F35" s="18">
        <f>IFERROR(_xlfn.STDEV.S('Приложение 1'!J39:J48),0)</f>
        <v>0</v>
      </c>
      <c r="G35" s="18">
        <f>IFERROR(_xlfn.STDEV.S('Приложение 1'!K39:K48),0)</f>
        <v>0</v>
      </c>
    </row>
    <row r="36" spans="2:7" ht="60" x14ac:dyDescent="0.25">
      <c r="B36" s="14" t="s">
        <v>18</v>
      </c>
      <c r="C36" s="15" t="s">
        <v>32</v>
      </c>
      <c r="D36" s="16" t="s">
        <v>36</v>
      </c>
      <c r="E36" s="18">
        <f>IFERROR(ROUND(E34+E35,2),0)</f>
        <v>0</v>
      </c>
      <c r="F36" s="18">
        <f>IFERROR(ROUND(F34+F35,2),0)</f>
        <v>0</v>
      </c>
      <c r="G36" s="18">
        <f>IFERROR(ROUND(G34+G35,2),0)</f>
        <v>0</v>
      </c>
    </row>
    <row r="37" spans="2:7" ht="60" x14ac:dyDescent="0.25">
      <c r="B37" s="14" t="s">
        <v>20</v>
      </c>
      <c r="C37" s="15" t="s">
        <v>31</v>
      </c>
      <c r="D37" s="16" t="s">
        <v>37</v>
      </c>
      <c r="E37" s="18">
        <f>IFERROR(ROUND(E34-E35,2),0)</f>
        <v>0</v>
      </c>
      <c r="F37" s="18">
        <f>IFERROR(ROUND(F34-F35,2),0)</f>
        <v>0</v>
      </c>
      <c r="G37" s="18">
        <f>IFERROR(ROUND(G34-G35,2),0)</f>
        <v>0</v>
      </c>
    </row>
    <row r="38" spans="2:7" ht="45" x14ac:dyDescent="0.25">
      <c r="B38" s="14"/>
      <c r="C38" s="15" t="s">
        <v>21</v>
      </c>
      <c r="D38" s="16" t="s">
        <v>38</v>
      </c>
      <c r="E38" s="17">
        <f>IFERROR(AVERAGEIFS('Приложение 1'!I39:I48,'Приложение 1'!I39:I48,"&gt;"&amp;E37,'Приложение 1'!I39:I48,"&lt;"&amp;E36),E34)</f>
        <v>0</v>
      </c>
      <c r="F38" s="17">
        <f>IFERROR(AVERAGEIFS('Приложение 1'!J39:J48,'Приложение 1'!J39:J48,"&gt;"&amp;F37,'Приложение 1'!J39:J48,"&lt;"&amp;F36),F34)</f>
        <v>0</v>
      </c>
      <c r="G38" s="17">
        <f>IFERROR(AVERAGEIFS('Приложение 1'!K39:K48,'Приложение 1'!K39:K48,"&gt;"&amp;G37,'Приложение 1'!K39:K48,"&lt;"&amp;G36),G34)</f>
        <v>0</v>
      </c>
    </row>
    <row r="39" spans="2:7" ht="30" x14ac:dyDescent="0.25">
      <c r="B39" s="20"/>
      <c r="C39" s="21" t="s">
        <v>23</v>
      </c>
      <c r="D39" s="16" t="s">
        <v>39</v>
      </c>
      <c r="E39" s="80">
        <f>IFERROR(SUM(E38*E40*E41,F38*E41,G38)/COUNTIFS(E38:G38,"&gt;0",E38:G38,"&gt;0")*E42*E43,0)</f>
        <v>0</v>
      </c>
      <c r="F39" s="80"/>
      <c r="G39" s="80"/>
    </row>
    <row r="40" spans="2:7" x14ac:dyDescent="0.25">
      <c r="B40" s="83"/>
      <c r="C40" s="84" t="s">
        <v>24</v>
      </c>
      <c r="D40" s="16" t="s">
        <v>25</v>
      </c>
      <c r="E40" s="85">
        <v>1.04</v>
      </c>
      <c r="F40" s="85"/>
      <c r="G40" s="85"/>
    </row>
    <row r="41" spans="2:7" x14ac:dyDescent="0.25">
      <c r="B41" s="83"/>
      <c r="C41" s="84"/>
      <c r="D41" s="16" t="s">
        <v>26</v>
      </c>
      <c r="E41" s="85">
        <v>1.0489999999999999</v>
      </c>
      <c r="F41" s="85"/>
      <c r="G41" s="85"/>
    </row>
    <row r="42" spans="2:7" x14ac:dyDescent="0.25">
      <c r="B42" s="83"/>
      <c r="C42" s="84"/>
      <c r="D42" s="16" t="s">
        <v>27</v>
      </c>
      <c r="E42" s="85">
        <v>1.1140000000000001</v>
      </c>
      <c r="F42" s="85"/>
      <c r="G42" s="85"/>
    </row>
    <row r="43" spans="2:7" x14ac:dyDescent="0.25">
      <c r="B43" s="83"/>
      <c r="C43" s="84"/>
      <c r="D43" s="16" t="s">
        <v>28</v>
      </c>
      <c r="E43" s="85">
        <v>1.0680000000000001</v>
      </c>
      <c r="F43" s="85"/>
      <c r="G43" s="85"/>
    </row>
  </sheetData>
  <mergeCells count="35">
    <mergeCell ref="B32:G32"/>
    <mergeCell ref="B33:C33"/>
    <mergeCell ref="D33:G33"/>
    <mergeCell ref="E39:G39"/>
    <mergeCell ref="B40:B43"/>
    <mergeCell ref="C40:C43"/>
    <mergeCell ref="E40:G40"/>
    <mergeCell ref="E41:G41"/>
    <mergeCell ref="E42:G42"/>
    <mergeCell ref="E43:G43"/>
    <mergeCell ref="B19:G19"/>
    <mergeCell ref="B20:C20"/>
    <mergeCell ref="D20:G20"/>
    <mergeCell ref="E26:G26"/>
    <mergeCell ref="B27:B30"/>
    <mergeCell ref="C27:C30"/>
    <mergeCell ref="E27:G27"/>
    <mergeCell ref="E28:G28"/>
    <mergeCell ref="E29:G29"/>
    <mergeCell ref="E30:G30"/>
    <mergeCell ref="E13:G13"/>
    <mergeCell ref="H13:I13"/>
    <mergeCell ref="B14:B17"/>
    <mergeCell ref="C14:C17"/>
    <mergeCell ref="E14:G14"/>
    <mergeCell ref="E15:G15"/>
    <mergeCell ref="E16:G16"/>
    <mergeCell ref="E17:G17"/>
    <mergeCell ref="B2:G2"/>
    <mergeCell ref="E3:G3"/>
    <mergeCell ref="B6:G6"/>
    <mergeCell ref="H8:I8"/>
    <mergeCell ref="I10:I11"/>
    <mergeCell ref="B7:C7"/>
    <mergeCell ref="D7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Расчет ставок</vt:lpstr>
      <vt:lpstr>'Приложение 1'!Область_печати</vt:lpstr>
    </vt:vector>
  </TitlesOfParts>
  <Company>MRSK-YUGA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Бурлуцкая Евгения Вадимовна</dc:creator>
  <cp:lastModifiedBy>Арина Александровна Кобзева</cp:lastModifiedBy>
  <cp:lastPrinted>2022-09-26T10:02:18Z</cp:lastPrinted>
  <dcterms:created xsi:type="dcterms:W3CDTF">2022-08-26T12:40:30Z</dcterms:created>
  <dcterms:modified xsi:type="dcterms:W3CDTF">2022-10-13T09:41:05Z</dcterms:modified>
</cp:coreProperties>
</file>